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7280" windowHeight="9585" tabRatio="714" firstSheet="1" activeTab="1"/>
  </bookViews>
  <sheets>
    <sheet name="General_Checks" sheetId="1" state="hidden" r:id="rId1"/>
    <sheet name="Contents" sheetId="2" r:id="rId2"/>
    <sheet name="1" sheetId="3" r:id="rId3"/>
    <sheet name="OUT_1_Check" sheetId="4" state="hidden" r:id="rId4"/>
    <sheet name="2" sheetId="5" r:id="rId5"/>
    <sheet name="OUT_2_Check" sheetId="6" state="hidden" r:id="rId6"/>
    <sheet name="3" sheetId="7" r:id="rId7"/>
    <sheet name="OUT_3_Check" sheetId="8" state="hidden" r:id="rId8"/>
    <sheet name="4" sheetId="9" r:id="rId9"/>
    <sheet name="OUT_4_Check" sheetId="10" state="hidden" r:id="rId10"/>
    <sheet name="5" sheetId="11" r:id="rId11"/>
    <sheet name="CDS_Check" sheetId="12" state="hidden" r:id="rId12"/>
  </sheets>
  <definedNames>
    <definedName name="_xlnm.Print_Area" localSheetId="2">'1'!$A$1:$AT$42</definedName>
    <definedName name="_xlnm.Print_Area" localSheetId="4">'2'!$A$1:$AT$40</definedName>
    <definedName name="_xlnm.Print_Area" localSheetId="6">'3'!$A$1:$N$31</definedName>
    <definedName name="_xlnm.Print_Area" localSheetId="8">'4'!$A$1:$O$25</definedName>
    <definedName name="_xlnm.Print_Area" localSheetId="10">'5'!$A$1:$K$26</definedName>
    <definedName name="_xlnm.Print_Area" localSheetId="3">'OUT_1_Check'!$A$1:$AJ$56</definedName>
    <definedName name="_xlnm.Print_Area" localSheetId="5">'OUT_2_Check'!#REF!</definedName>
    <definedName name="_xlnm.Print_Area" localSheetId="7">'OUT_3_Check'!$A$1:$O$43</definedName>
    <definedName name="_xlnm.Print_Area" localSheetId="9">'OUT_4_Check'!$A$1:$S$38</definedName>
    <definedName name="RgFwd">#REF!</definedName>
    <definedName name="RgMatFwd">#REF!</definedName>
    <definedName name="RgMatSwaps">#REF!</definedName>
    <definedName name="RgSpot">#REF!</definedName>
    <definedName name="RgSwaps">#REF!</definedName>
  </definedNames>
  <calcPr fullCalcOnLoad="1"/>
</workbook>
</file>

<file path=xl/sharedStrings.xml><?xml version="1.0" encoding="utf-8"?>
<sst xmlns="http://schemas.openxmlformats.org/spreadsheetml/2006/main" count="607" uniqueCount="188">
  <si>
    <t>OUTRIGHT FORWARDS 
AND FOREIGN EXCHANGE SWAPS ³</t>
  </si>
  <si>
    <t>Central Bank Survey of Foreign Exchange and</t>
  </si>
  <si>
    <t>Derivatives Market Activity</t>
  </si>
  <si>
    <t>(in millions of USD)</t>
  </si>
  <si>
    <t>Instruments</t>
  </si>
  <si>
    <t>USD</t>
  </si>
  <si>
    <t>JPY</t>
  </si>
  <si>
    <t>GBP</t>
  </si>
  <si>
    <t>CHF</t>
  </si>
  <si>
    <t>TOT</t>
  </si>
  <si>
    <t xml:space="preserve"> </t>
  </si>
  <si>
    <t>TOTAL</t>
  </si>
  <si>
    <t>Sold</t>
  </si>
  <si>
    <t>Bought</t>
  </si>
  <si>
    <t>TOTAL OTC OPTIONS</t>
  </si>
  <si>
    <t>TOTAL FX CONTRACTS</t>
  </si>
  <si>
    <t>FORWARD RATE</t>
  </si>
  <si>
    <t>AGREEMENTS</t>
  </si>
  <si>
    <t>OTC OPTIONS</t>
  </si>
  <si>
    <t>TOTAL CONTRACTS</t>
  </si>
  <si>
    <t>Table 1</t>
  </si>
  <si>
    <t>OUTRIGHT FORWARDS AND</t>
  </si>
  <si>
    <t>TOTAL INCLUDING GOLD</t>
  </si>
  <si>
    <t>CURRENCY SWAPS</t>
  </si>
  <si>
    <t>Memorandum items:</t>
  </si>
  <si>
    <t>Table 2</t>
  </si>
  <si>
    <t>SWAPS</t>
  </si>
  <si>
    <t>CONTRACTS</t>
  </si>
  <si>
    <t>Table 3</t>
  </si>
  <si>
    <t>Equity-linked derivatives</t>
  </si>
  <si>
    <t>Precious metals</t>
  </si>
  <si>
    <t>Other</t>
  </si>
  <si>
    <t>Credit</t>
  </si>
  <si>
    <t>US</t>
  </si>
  <si>
    <t>Total</t>
  </si>
  <si>
    <t>(other than gold)</t>
  </si>
  <si>
    <t>commo-dities</t>
  </si>
  <si>
    <t>deriva-tives</t>
  </si>
  <si>
    <t>FORWARDS AND SWAPS</t>
  </si>
  <si>
    <t>Table 4</t>
  </si>
  <si>
    <t>NOTIONAL AMOUNTS OUTSTANDING OF</t>
  </si>
  <si>
    <t>OTC DERIVATIVES CONTRACTS</t>
  </si>
  <si>
    <t>Forwards and swaps</t>
  </si>
  <si>
    <t>OTC options sold</t>
  </si>
  <si>
    <t>OTC options bought</t>
  </si>
  <si>
    <t>Risk category</t>
  </si>
  <si>
    <t>One year or less</t>
  </si>
  <si>
    <t>Over one year and up to five years</t>
  </si>
  <si>
    <t>Over five years</t>
  </si>
  <si>
    <t>FOREIGN EXCHANGE</t>
  </si>
  <si>
    <t>AND GOLD CONTRACTS</t>
  </si>
  <si>
    <t>INTEREST RATE</t>
  </si>
  <si>
    <t>EQUITY</t>
  </si>
  <si>
    <t>EUR</t>
  </si>
  <si>
    <t>¹  Any instrument whose price is assumed to be mainly determined by the price of an equity or a stock index, a commodity or the creditworthiness of a</t>
  </si>
  <si>
    <t>particular reference credit.  ²  Excluding Albania, Bulgaria, Hungary, Poland, Romania and the successor republics of the former Czechoslovakia, Soviet Union</t>
  </si>
  <si>
    <t>Other Asian ³</t>
  </si>
  <si>
    <t>¹  All instruments where all the legs are exposed to one and only one currency's interest rate, including all fixed/floating and floating/floating</t>
  </si>
  <si>
    <t>FOREIGN EXCHANGE SWAPS ³</t>
  </si>
  <si>
    <t>SINGLE-CURRENCY INTEREST RATE DERIVATIVES ¹</t>
  </si>
  <si>
    <t>EQUITY, COMMODITY, CREDIT AND "OTHER" DERIVATIVES ¹</t>
  </si>
  <si>
    <t>DKK</t>
  </si>
  <si>
    <t>BRL</t>
  </si>
  <si>
    <t>CZK</t>
  </si>
  <si>
    <t>HKD</t>
  </si>
  <si>
    <t>HUF</t>
  </si>
  <si>
    <t>KRW</t>
  </si>
  <si>
    <t>MXN</t>
  </si>
  <si>
    <t>PHP</t>
  </si>
  <si>
    <t>PLN</t>
  </si>
  <si>
    <t>RUB</t>
  </si>
  <si>
    <t>THB</t>
  </si>
  <si>
    <t>TRL</t>
  </si>
  <si>
    <t>TWD</t>
  </si>
  <si>
    <t>ZAR</t>
  </si>
  <si>
    <t>CNY</t>
  </si>
  <si>
    <t>IDR</t>
  </si>
  <si>
    <t>INR</t>
  </si>
  <si>
    <t>NZD</t>
  </si>
  <si>
    <t>FOREIGN EXCHANGE AND GOLD CONTRACTS ¹</t>
  </si>
  <si>
    <t xml:space="preserve">commodity or credit risk. </t>
  </si>
  <si>
    <t>NOK</t>
  </si>
  <si>
    <t>SGD</t>
  </si>
  <si>
    <t xml:space="preserve">¹  All instruments involving exposure to more than one currency, whether in interest rates or exchange rates.  ² Additional currencies in which the reporter </t>
  </si>
  <si>
    <t xml:space="preserve">has a material amount of contracts outstanding.  ³ If swaps are executed on a forward/forward basis, the two forward parts of the transaction should be reported separately.  </t>
  </si>
  <si>
    <t>Other ²</t>
  </si>
  <si>
    <t>single-currency interest rate contracts.  ²   Additional currencies in which the reporter has a material amount of contracts outstanding.</t>
  </si>
  <si>
    <t>³  Any instrument where the transaction is highly leveraged and/or the notional amount is variable and where a decomposition into</t>
  </si>
  <si>
    <t>Japanese</t>
  </si>
  <si>
    <t>European ²</t>
  </si>
  <si>
    <t>Gross positive market values</t>
  </si>
  <si>
    <t>Gross negative market values</t>
  </si>
  <si>
    <r>
      <t>deriva-tives</t>
    </r>
    <r>
      <rPr>
        <b/>
        <vertAlign val="superscript"/>
        <sz val="11"/>
        <rFont val="TimesNewRomanPS"/>
        <family val="0"/>
      </rPr>
      <t xml:space="preserve"> 4</t>
    </r>
  </si>
  <si>
    <r>
      <t>4</t>
    </r>
    <r>
      <rPr>
        <sz val="11"/>
        <rFont val="TimesNewRomanPS"/>
        <family val="0"/>
      </rPr>
      <t xml:space="preserve">  Inlcuding currency warrants and multicurrency swaptions. </t>
    </r>
    <r>
      <rPr>
        <vertAlign val="superscript"/>
        <sz val="11"/>
        <rFont val="TimesNewRomanPS"/>
        <family val="0"/>
      </rPr>
      <t xml:space="preserve"> 5</t>
    </r>
    <r>
      <rPr>
        <sz val="11"/>
        <rFont val="TimesNewRomanPS"/>
        <family val="0"/>
      </rPr>
      <t xml:space="preserve">  Any instrument where the transaction is highly leveraged and/or the notional amount is variable </t>
    </r>
  </si>
  <si>
    <r>
      <t xml:space="preserve">and Yugoslavia.  ³  All countries in Asia other than Japan.  </t>
    </r>
    <r>
      <rPr>
        <vertAlign val="superscript"/>
        <sz val="11"/>
        <rFont val="TimesNewRomanPS"/>
        <family val="0"/>
      </rPr>
      <t xml:space="preserve">4 </t>
    </r>
    <r>
      <rPr>
        <sz val="11"/>
        <rFont val="TimesNewRomanPS"/>
        <family val="0"/>
      </rPr>
      <t xml:space="preserve"> Any instrument which does not involve an exposure to foreign exchange, interest rate, equity,</t>
    </r>
  </si>
  <si>
    <r>
      <t xml:space="preserve">OTC OPTIONS </t>
    </r>
    <r>
      <rPr>
        <b/>
        <vertAlign val="superscript"/>
        <sz val="11"/>
        <rFont val="TimesNewRomanPS"/>
        <family val="0"/>
      </rPr>
      <t>4</t>
    </r>
  </si>
  <si>
    <r>
      <t xml:space="preserve">and where a decomposition into individual plain vanilla components is impractical or impossible.   </t>
    </r>
    <r>
      <rPr>
        <vertAlign val="superscript"/>
        <sz val="11"/>
        <rFont val="TimesNewRomanPS"/>
        <family val="0"/>
      </rPr>
      <t>6</t>
    </r>
    <r>
      <rPr>
        <sz val="11"/>
        <rFont val="TimesNewRomanPS"/>
        <family val="0"/>
      </rPr>
      <t xml:space="preserve"> Gross market values of total FX contracts.</t>
    </r>
  </si>
  <si>
    <t>Other products ³</t>
  </si>
  <si>
    <r>
      <t xml:space="preserve">individual plain vanilla components is impractical or impossible. </t>
    </r>
    <r>
      <rPr>
        <vertAlign val="superscript"/>
        <sz val="11"/>
        <rFont val="TimesNewRomanPS"/>
        <family val="0"/>
      </rPr>
      <t xml:space="preserve">  4 </t>
    </r>
    <r>
      <rPr>
        <sz val="11"/>
        <rFont val="TimesNewRomanPS"/>
        <family val="0"/>
      </rPr>
      <t>Gross market values of total interest rate contracts.</t>
    </r>
  </si>
  <si>
    <r>
      <t>Other products</t>
    </r>
    <r>
      <rPr>
        <vertAlign val="superscript"/>
        <sz val="11"/>
        <rFont val="TimesNewRomanPS"/>
        <family val="0"/>
      </rPr>
      <t xml:space="preserve"> 5</t>
    </r>
  </si>
  <si>
    <r>
      <t xml:space="preserve">Gross positive market values </t>
    </r>
    <r>
      <rPr>
        <vertAlign val="superscript"/>
        <sz val="11"/>
        <rFont val="TimesNewRomanPS"/>
        <family val="0"/>
      </rPr>
      <t>4</t>
    </r>
  </si>
  <si>
    <r>
      <t xml:space="preserve">Gross negative market values </t>
    </r>
    <r>
      <rPr>
        <vertAlign val="superscript"/>
        <sz val="11"/>
        <rFont val="TimesNewRomanPS"/>
        <family val="0"/>
      </rPr>
      <t>4</t>
    </r>
  </si>
  <si>
    <r>
      <t xml:space="preserve">Gross positive market values </t>
    </r>
    <r>
      <rPr>
        <vertAlign val="superscript"/>
        <sz val="11"/>
        <rFont val="TimesNewRomanPS"/>
        <family val="0"/>
      </rPr>
      <t>6</t>
    </r>
  </si>
  <si>
    <r>
      <t xml:space="preserve">Gross negative market values </t>
    </r>
    <r>
      <rPr>
        <vertAlign val="superscript"/>
        <sz val="11"/>
        <rFont val="TimesNewRomanPS"/>
        <family val="0"/>
      </rPr>
      <t>6</t>
    </r>
  </si>
  <si>
    <t>Nominal or notional principal amounts outstanding at end-June 2007</t>
  </si>
  <si>
    <t>by remaining maturity at end-June 2007</t>
  </si>
  <si>
    <t xml:space="preserve">     with reporting dealers</t>
  </si>
  <si>
    <t xml:space="preserve">     with other financial institutions</t>
  </si>
  <si>
    <t xml:space="preserve">     with non-financial customers</t>
  </si>
  <si>
    <t>Threshold</t>
  </si>
  <si>
    <t>ARS</t>
  </si>
  <si>
    <t>BHD</t>
  </si>
  <si>
    <t>CLP</t>
  </si>
  <si>
    <t>COP</t>
  </si>
  <si>
    <t>EEK</t>
  </si>
  <si>
    <t>ILS</t>
  </si>
  <si>
    <t>LTL</t>
  </si>
  <si>
    <t>LVL</t>
  </si>
  <si>
    <t>MYR</t>
  </si>
  <si>
    <t>PEN</t>
  </si>
  <si>
    <t>SAR</t>
  </si>
  <si>
    <t>SIT</t>
  </si>
  <si>
    <t>SKK</t>
  </si>
  <si>
    <t>OTHER</t>
  </si>
  <si>
    <t>Latin American</t>
  </si>
  <si>
    <t>Inter-tables</t>
  </si>
  <si>
    <t>TOTAL FX CONTRACTS INCLUDING GOLD</t>
  </si>
  <si>
    <t>TOTAL INTEREST RATE CONTRACTS</t>
  </si>
  <si>
    <t>REPORTING TABLE</t>
  </si>
  <si>
    <t># Errors</t>
  </si>
  <si>
    <t>OUT_1</t>
  </si>
  <si>
    <t>OUT_2</t>
  </si>
  <si>
    <t>OUT_3</t>
  </si>
  <si>
    <t>OUT_4</t>
  </si>
  <si>
    <t>CREDIT DEFAULT SWAPS</t>
  </si>
  <si>
    <t>Sovereigns</t>
  </si>
  <si>
    <t>SINGLE-NAME INSTRUMENTS</t>
  </si>
  <si>
    <t>MULTI-NAME INSTRUMENTS</t>
  </si>
  <si>
    <t>CDS_Sector</t>
  </si>
  <si>
    <t>Table 5</t>
  </si>
  <si>
    <t>Nominal or notional principal amounts outstanding and gross-market values at end-June 2007</t>
  </si>
  <si>
    <t>Amounts Outstanding</t>
  </si>
  <si>
    <t>Gross market values</t>
  </si>
  <si>
    <t>Non-sovereigns</t>
  </si>
  <si>
    <t>TOTAL CDS</t>
  </si>
  <si>
    <t>BGN</t>
  </si>
  <si>
    <t>RON</t>
  </si>
  <si>
    <t>SEK</t>
  </si>
  <si>
    <t>CAD</t>
  </si>
  <si>
    <t>AUD</t>
  </si>
  <si>
    <t>FORWARD RATE AGREEMENTS</t>
  </si>
  <si>
    <t>FOREIGN EXCHANGE
 AND GOLD CONTRACTS</t>
  </si>
  <si>
    <t>FOREIGN EXCHANGE CONTRACTS</t>
  </si>
  <si>
    <t>INTEREST RATE CONTRACTS</t>
  </si>
  <si>
    <t>EQUITY CONTRACTS</t>
  </si>
  <si>
    <t/>
  </si>
  <si>
    <r>
      <t xml:space="preserve">Other </t>
    </r>
    <r>
      <rPr>
        <b/>
        <vertAlign val="superscript"/>
        <sz val="11"/>
        <rFont val="TimesNewRomanPS"/>
        <family val="0"/>
      </rPr>
      <t>4</t>
    </r>
  </si>
  <si>
    <t>Foreign Exchange and Gold Contracts</t>
  </si>
  <si>
    <t>Single-Curreny Interest Rate Derivatives</t>
  </si>
  <si>
    <t>Equity, Commodity, Credit and "Other" Derivatives</t>
  </si>
  <si>
    <t>Credit Default Swaps</t>
  </si>
  <si>
    <t>Notional Amounts of Outstanding OTC Derivatives Contracts by remaining maturity</t>
  </si>
  <si>
    <t>AMOUNTS OUTSTANDING JUNE 2013</t>
  </si>
  <si>
    <t>Central Bank Survey of Foreign Exchange and Derivatives Market Activity</t>
  </si>
  <si>
    <t>Nominal or notional principal amounts outstanding at end-June 2013</t>
  </si>
  <si>
    <t>TRY</t>
  </si>
  <si>
    <r>
      <t xml:space="preserve">OTC OPTIONS </t>
    </r>
    <r>
      <rPr>
        <b/>
        <vertAlign val="superscript"/>
        <sz val="11"/>
        <rFont val="Arial"/>
        <family val="2"/>
      </rPr>
      <t>4</t>
    </r>
  </si>
  <si>
    <r>
      <t>Other products</t>
    </r>
    <r>
      <rPr>
        <vertAlign val="superscript"/>
        <sz val="11"/>
        <rFont val="Arial"/>
        <family val="2"/>
      </rPr>
      <t xml:space="preserve"> 5</t>
    </r>
  </si>
  <si>
    <r>
      <t xml:space="preserve">Gross positive market values </t>
    </r>
    <r>
      <rPr>
        <vertAlign val="superscript"/>
        <sz val="11"/>
        <rFont val="Arial"/>
        <family val="2"/>
      </rPr>
      <t>6</t>
    </r>
  </si>
  <si>
    <r>
      <t xml:space="preserve">Gross negative market values </t>
    </r>
    <r>
      <rPr>
        <vertAlign val="superscript"/>
        <sz val="11"/>
        <rFont val="Arial"/>
        <family val="2"/>
      </rPr>
      <t>6</t>
    </r>
  </si>
  <si>
    <r>
      <t xml:space="preserve">¹  All instruments involving exposure to more than one currency, whether in interest rates or exchange rates.  ² Additional currencies in which the reporter has a material amount of contracts outstanding.  ³ If swaps are executed on a forward/forward basis, the two forward parts of the transaction should be reported separately. </t>
    </r>
    <r>
      <rPr>
        <vertAlign val="superscript"/>
        <sz val="11"/>
        <rFont val="Arial"/>
        <family val="2"/>
      </rPr>
      <t>4</t>
    </r>
    <r>
      <rPr>
        <sz val="11"/>
        <rFont val="Arial"/>
        <family val="2"/>
      </rPr>
      <t xml:space="preserve">  Including currency warrants and multicurrency swaptions.  </t>
    </r>
    <r>
      <rPr>
        <vertAlign val="superscript"/>
        <sz val="11"/>
        <rFont val="Arial"/>
        <family val="2"/>
      </rPr>
      <t>5</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6</t>
    </r>
    <r>
      <rPr>
        <sz val="11"/>
        <rFont val="Arial"/>
        <family val="2"/>
      </rPr>
      <t xml:space="preserve"> Gross market values of total FX contracts.</t>
    </r>
  </si>
  <si>
    <r>
      <t xml:space="preserve">Gross positive market values </t>
    </r>
    <r>
      <rPr>
        <vertAlign val="superscript"/>
        <sz val="11"/>
        <rFont val="Arial"/>
        <family val="2"/>
      </rPr>
      <t>4</t>
    </r>
  </si>
  <si>
    <r>
      <t xml:space="preserve">Gross negative market values </t>
    </r>
    <r>
      <rPr>
        <vertAlign val="superscript"/>
        <sz val="11"/>
        <rFont val="Arial"/>
        <family val="2"/>
      </rPr>
      <t>4</t>
    </r>
  </si>
  <si>
    <r>
      <t xml:space="preserve">¹  All instruments where all the legs are exposed to one and only one currency's interest rate, including all fixed/floating and floating/floating single-currency interest rate contracts.  ²   Additional currencies in which the reporter has a material amount of contracts outstanding. ³  Any instrument where the transaction is highly leveraged and/or the notional amount is variable and where a decomposition into individual plain vanilla components is impractical or impossible.  </t>
    </r>
    <r>
      <rPr>
        <vertAlign val="superscript"/>
        <sz val="11"/>
        <rFont val="Arial"/>
        <family val="2"/>
      </rPr>
      <t xml:space="preserve"> 4</t>
    </r>
    <r>
      <rPr>
        <sz val="11"/>
        <rFont val="Arial"/>
        <family val="2"/>
      </rPr>
      <t xml:space="preserve"> Gross market values of total interest rate contracts.</t>
    </r>
  </si>
  <si>
    <r>
      <t xml:space="preserve">deriva-tives </t>
    </r>
    <r>
      <rPr>
        <b/>
        <vertAlign val="superscript"/>
        <sz val="11"/>
        <rFont val="TimesNewRomanPS"/>
        <family val="0"/>
      </rPr>
      <t>5</t>
    </r>
  </si>
  <si>
    <r>
      <t>deriva-tives</t>
    </r>
    <r>
      <rPr>
        <b/>
        <vertAlign val="superscript"/>
        <sz val="11"/>
        <rFont val="TimesNewRomanPS"/>
        <family val="0"/>
      </rPr>
      <t xml:space="preserve"> 6</t>
    </r>
  </si>
  <si>
    <r>
      <t>1</t>
    </r>
    <r>
      <rPr>
        <sz val="11"/>
        <rFont val="TimesNewRomanPS"/>
        <family val="0"/>
      </rPr>
      <t xml:space="preserve">  Any instrument whose price is assumed to be mainly determined by the price of an equity or a stock index, a commodity or the creditworthiness of a particular reference credit.   </t>
    </r>
    <r>
      <rPr>
        <vertAlign val="superscript"/>
        <sz val="11"/>
        <rFont val="TimesNewRomanPS"/>
        <family val="0"/>
      </rPr>
      <t>2</t>
    </r>
    <r>
      <rPr>
        <sz val="11"/>
        <rFont val="TimesNewRomanPS"/>
        <family val="0"/>
      </rPr>
      <t xml:space="preserve"> Excluding Albania, Bulgaria, Hungary, Poland, Romania and the successor republics of the former Czechoslovakia, Soviet Union and Yugoslavia.   </t>
    </r>
    <r>
      <rPr>
        <vertAlign val="superscript"/>
        <sz val="11"/>
        <rFont val="TimesNewRomanPS"/>
        <family val="0"/>
      </rPr>
      <t>3</t>
    </r>
    <r>
      <rPr>
        <sz val="11"/>
        <rFont val="TimesNewRomanPS"/>
        <family val="0"/>
      </rPr>
      <t xml:space="preserve"> All countries in Asia other than Japan.   </t>
    </r>
    <r>
      <rPr>
        <vertAlign val="superscript"/>
        <sz val="11"/>
        <rFont val="TimesNewRomanPS"/>
        <family val="0"/>
      </rPr>
      <t xml:space="preserve">4 </t>
    </r>
    <r>
      <rPr>
        <sz val="11"/>
        <rFont val="TimesNewRomanPS"/>
        <family val="0"/>
      </rPr>
      <t xml:space="preserve">Africa, Australia, New Zealand and all other countries/regions not listed in the table.   </t>
    </r>
    <r>
      <rPr>
        <vertAlign val="superscript"/>
        <sz val="11"/>
        <rFont val="TimesNewRomanPS"/>
        <family val="0"/>
      </rPr>
      <t>5</t>
    </r>
    <r>
      <rPr>
        <sz val="11"/>
        <rFont val="TimesNewRomanPS"/>
        <family val="0"/>
      </rPr>
      <t xml:space="preserve"> Include CDS.   </t>
    </r>
    <r>
      <rPr>
        <vertAlign val="superscript"/>
        <sz val="11"/>
        <rFont val="TimesNewRomanPS"/>
        <family val="0"/>
      </rPr>
      <t>6</t>
    </r>
    <r>
      <rPr>
        <sz val="11"/>
        <rFont val="TimesNewRomanPS"/>
        <family val="0"/>
      </rPr>
      <t xml:space="preserve"> Any instrument which does not involve an exposure to foreign exchange, interest rate, equity, commodity or credit risk. </t>
    </r>
  </si>
  <si>
    <t>Nominal or notional principal amounts outstanding at end-June 2013, by remaining maturity</t>
  </si>
  <si>
    <t>Nominal or notional principal amounts outstanding and gross-market values at end-June 2013</t>
  </si>
  <si>
    <t>Notional amounts</t>
  </si>
  <si>
    <t>ALL CONTRACTS</t>
  </si>
  <si>
    <r>
      <t xml:space="preserve">           CCPs</t>
    </r>
    <r>
      <rPr>
        <vertAlign val="superscript"/>
        <sz val="11"/>
        <rFont val="Arial"/>
        <family val="2"/>
      </rPr>
      <t>1</t>
    </r>
  </si>
  <si>
    <t xml:space="preserve">           Banks and securities firms</t>
  </si>
  <si>
    <r>
      <t xml:space="preserve">           Insurance firms</t>
    </r>
    <r>
      <rPr>
        <vertAlign val="superscript"/>
        <sz val="11"/>
        <rFont val="Arial"/>
        <family val="2"/>
      </rPr>
      <t>2</t>
    </r>
    <r>
      <rPr>
        <sz val="11"/>
        <rFont val="Arial"/>
        <family val="2"/>
      </rPr>
      <t xml:space="preserve"> (including pension funds)</t>
    </r>
  </si>
  <si>
    <t xml:space="preserve">           SPVs, SPCs or SPEs</t>
  </si>
  <si>
    <t xml:space="preserve">           Hedge funds</t>
  </si>
  <si>
    <t xml:space="preserve">           Other</t>
  </si>
  <si>
    <r>
      <t xml:space="preserve">1 </t>
    </r>
    <r>
      <rPr>
        <sz val="11"/>
        <rFont val="Arial"/>
        <family val="2"/>
      </rPr>
      <t xml:space="preserve">Central Counterparty (CCP)  defined as an entity that interposes itself between counterparties to contracts traded in one or more financial markets, becoming the buyer to every seller and the seller to every buyer.   </t>
    </r>
    <r>
      <rPr>
        <vertAlign val="superscript"/>
        <sz val="11"/>
        <rFont val="Arial"/>
        <family val="2"/>
      </rPr>
      <t>2</t>
    </r>
    <r>
      <rPr>
        <sz val="11"/>
        <rFont val="Arial"/>
        <family val="2"/>
      </rPr>
      <t xml:space="preserve"> Including reinsurance and financial guaranty firms.</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</si>
</sst>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0_-;\-* #,##0.00_-;_-* &quot;-&quot;??_-;_-@_-"/>
    <numFmt numFmtId="181" formatCode="_(* #,##0.00_);_(* \(#,##0.00\);_(* &quot;-&quot;??_);_(@_)"/>
    <numFmt numFmtId="182" formatCode="&quot;Fr.&quot;\ #,##0;[Red]&quot;Fr.&quot;\ \-#,##0"/>
    <numFmt numFmtId="183" formatCode="&quot;Fr.&quot;\ #,##0.00;[Red]&quot;Fr.&quot;\ \-#,##0.00"/>
    <numFmt numFmtId="184" formatCode="mmm/yyyy"/>
    <numFmt numFmtId="185" formatCode="#,##0.0"/>
    <numFmt numFmtId="186" formatCode="#,##0.0\ ;\–#,##0.0\ ;\–\ "/>
    <numFmt numFmtId="187" formatCode="#,###\ ;\–#,###\ ;\–\ "/>
  </numFmts>
  <fonts count="89">
    <font>
      <sz val="9"/>
      <name val="Helvetica 65"/>
      <family val="0"/>
    </font>
    <font>
      <b/>
      <sz val="9"/>
      <name val="Helvetica 65"/>
      <family val="0"/>
    </font>
    <font>
      <i/>
      <sz val="9"/>
      <name val="Helvetica 65"/>
      <family val="0"/>
    </font>
    <font>
      <b/>
      <i/>
      <sz val="9"/>
      <name val="Helvetica 65"/>
      <family val="0"/>
    </font>
    <font>
      <sz val="6"/>
      <name val="TimesNewRomanPS"/>
      <family val="0"/>
    </font>
    <font>
      <sz val="9"/>
      <name val="TimesNewRomanPS"/>
      <family val="0"/>
    </font>
    <font>
      <sz val="14"/>
      <name val="TimesNewRomanPS"/>
      <family val="0"/>
    </font>
    <font>
      <b/>
      <i/>
      <sz val="11"/>
      <name val="TimesNewRomanPS"/>
      <family val="0"/>
    </font>
    <font>
      <sz val="11"/>
      <name val="TimesNewRomanPS"/>
      <family val="0"/>
    </font>
    <font>
      <b/>
      <sz val="18"/>
      <name val="TimesNewRomanPS"/>
      <family val="0"/>
    </font>
    <font>
      <b/>
      <u val="single"/>
      <sz val="11"/>
      <name val="TimesNewRomanPS"/>
      <family val="0"/>
    </font>
    <font>
      <u val="single"/>
      <sz val="11"/>
      <name val="TimesNewRomanPS"/>
      <family val="0"/>
    </font>
    <font>
      <b/>
      <sz val="11"/>
      <name val="TimesNewRomanPS"/>
      <family val="0"/>
    </font>
    <font>
      <b/>
      <i/>
      <sz val="12"/>
      <name val="TimesNewRomanPS"/>
      <family val="0"/>
    </font>
    <font>
      <sz val="10"/>
      <name val="TimesNewRomanPS"/>
      <family val="0"/>
    </font>
    <font>
      <b/>
      <i/>
      <sz val="14"/>
      <name val="TimesNewRomanPS"/>
      <family val="0"/>
    </font>
    <font>
      <b/>
      <sz val="14"/>
      <name val="TimesNewRomanPS"/>
      <family val="0"/>
    </font>
    <font>
      <sz val="14"/>
      <name val="Helvetica 65"/>
      <family val="0"/>
    </font>
    <font>
      <sz val="11"/>
      <name val="Helvetica 65"/>
      <family val="0"/>
    </font>
    <font>
      <vertAlign val="superscript"/>
      <sz val="11"/>
      <name val="TimesNewRomanPS"/>
      <family val="0"/>
    </font>
    <font>
      <b/>
      <vertAlign val="superscript"/>
      <sz val="11"/>
      <name val="TimesNewRomanPS"/>
      <family val="0"/>
    </font>
    <font>
      <b/>
      <sz val="14"/>
      <name val="Helvetica 65"/>
      <family val="0"/>
    </font>
    <font>
      <b/>
      <sz val="11"/>
      <color indexed="17"/>
      <name val="Arial"/>
      <family val="2"/>
    </font>
    <font>
      <b/>
      <sz val="11"/>
      <color indexed="61"/>
      <name val="Helvetica 65"/>
      <family val="0"/>
    </font>
    <font>
      <b/>
      <sz val="11"/>
      <color indexed="18"/>
      <name val="Helvetica 65"/>
      <family val="0"/>
    </font>
    <font>
      <b/>
      <sz val="12"/>
      <color indexed="53"/>
      <name val="Helvetica 65"/>
      <family val="0"/>
    </font>
    <font>
      <b/>
      <sz val="11"/>
      <color indexed="40"/>
      <name val="Helvetica 65"/>
      <family val="0"/>
    </font>
    <font>
      <b/>
      <sz val="11"/>
      <color indexed="43"/>
      <name val="Arial"/>
      <family val="2"/>
    </font>
    <font>
      <sz val="10"/>
      <name val="Arial"/>
      <family val="2"/>
    </font>
    <font>
      <u val="single"/>
      <sz val="10"/>
      <color indexed="36"/>
      <name val="Arial"/>
      <family val="2"/>
    </font>
    <font>
      <u val="single"/>
      <sz val="10"/>
      <color indexed="12"/>
      <name val="Arial"/>
      <family val="2"/>
    </font>
    <font>
      <b/>
      <sz val="11"/>
      <name val="Helvetica 65"/>
      <family val="0"/>
    </font>
    <font>
      <sz val="11"/>
      <color indexed="9"/>
      <name val="Helvetica 65"/>
      <family val="0"/>
    </font>
    <font>
      <sz val="11"/>
      <color indexed="9"/>
      <name val="TimesNewRomanPS"/>
      <family val="0"/>
    </font>
    <font>
      <b/>
      <sz val="11"/>
      <color indexed="48"/>
      <name val="Helvetica 65"/>
      <family val="0"/>
    </font>
    <font>
      <b/>
      <sz val="11"/>
      <color indexed="50"/>
      <name val="Arial"/>
      <family val="2"/>
    </font>
    <font>
      <b/>
      <sz val="11"/>
      <color indexed="57"/>
      <name val="Arial"/>
      <family val="2"/>
    </font>
    <font>
      <b/>
      <sz val="11"/>
      <color indexed="49"/>
      <name val="Arial"/>
      <family val="2"/>
    </font>
    <font>
      <b/>
      <sz val="12"/>
      <name val="TimesNewRomanPS"/>
      <family val="0"/>
    </font>
    <font>
      <sz val="12"/>
      <name val="TimesNewRomanPS"/>
      <family val="0"/>
    </font>
    <font>
      <u val="single"/>
      <sz val="12"/>
      <name val="TimesNewRomanPS"/>
      <family val="0"/>
    </font>
    <font>
      <b/>
      <u val="single"/>
      <sz val="12"/>
      <name val="TimesNewRomanPS"/>
      <family val="0"/>
    </font>
    <font>
      <b/>
      <sz val="11"/>
      <color indexed="54"/>
      <name val="Helvetica 65"/>
      <family val="0"/>
    </font>
    <font>
      <sz val="10"/>
      <color indexed="60"/>
      <name val="Arial"/>
      <family val="2"/>
    </font>
    <font>
      <b/>
      <sz val="11"/>
      <color indexed="60"/>
      <name val="Arial"/>
      <family val="2"/>
    </font>
    <font>
      <sz val="9"/>
      <color indexed="9"/>
      <name val="TimesNewRomanPS"/>
      <family val="0"/>
    </font>
    <font>
      <b/>
      <sz val="14"/>
      <name val="Arial"/>
      <family val="2"/>
    </font>
    <font>
      <b/>
      <sz val="11"/>
      <name val="Arial"/>
      <family val="2"/>
    </font>
    <font>
      <b/>
      <sz val="16"/>
      <color indexed="10"/>
      <name val="Arial"/>
      <family val="2"/>
    </font>
    <font>
      <sz val="14"/>
      <name val="Arial"/>
      <family val="2"/>
    </font>
    <font>
      <sz val="11"/>
      <name val="Arial"/>
      <family val="2"/>
    </font>
    <font>
      <b/>
      <vertAlign val="superscript"/>
      <sz val="11"/>
      <name val="Arial"/>
      <family val="2"/>
    </font>
    <font>
      <vertAlign val="superscript"/>
      <sz val="11"/>
      <name val="Arial"/>
      <family val="2"/>
    </font>
    <font>
      <sz val="10"/>
      <color indexed="21"/>
      <name val="Arial"/>
      <family val="2"/>
    </font>
    <font>
      <b/>
      <i/>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gray0625">
        <bgColor indexed="43"/>
      </patternFill>
    </fill>
    <fill>
      <patternFill patternType="solid">
        <fgColor indexed="22"/>
        <bgColor indexed="64"/>
      </patternFill>
    </fill>
    <fill>
      <patternFill patternType="gray0625">
        <bgColor indexed="22"/>
      </patternFill>
    </fill>
    <fill>
      <patternFill patternType="gray125">
        <bgColor indexed="9"/>
      </patternFill>
    </fill>
    <fill>
      <patternFill patternType="solid">
        <fgColor indexed="52"/>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thin">
        <color indexed="8"/>
      </left>
      <right style="thin">
        <color indexed="8"/>
      </right>
      <top>
        <color indexed="63"/>
      </top>
      <bottom>
        <color indexed="63"/>
      </bottom>
    </border>
    <border>
      <left style="thin"/>
      <right style="thin">
        <color indexed="8"/>
      </right>
      <top>
        <color indexed="63"/>
      </top>
      <bottom style="thin"/>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medium"/>
      <bottom style="thin"/>
    </border>
    <border>
      <left>
        <color indexed="63"/>
      </left>
      <right>
        <color indexed="63"/>
      </right>
      <top style="medium"/>
      <bottom style="medium"/>
    </border>
    <border>
      <left>
        <color indexed="63"/>
      </left>
      <right style="dotted"/>
      <top style="medium"/>
      <bottom style="thin"/>
    </border>
    <border>
      <left>
        <color indexed="63"/>
      </left>
      <right style="dotted"/>
      <top style="thin"/>
      <bottom style="thin"/>
    </border>
    <border>
      <left>
        <color indexed="63"/>
      </left>
      <right style="dotted"/>
      <top>
        <color indexed="63"/>
      </top>
      <bottom>
        <color indexed="63"/>
      </bottom>
    </border>
    <border>
      <left style="thin">
        <color indexed="8"/>
      </left>
      <right style="medium"/>
      <top>
        <color indexed="63"/>
      </top>
      <bottom>
        <color indexed="63"/>
      </bottom>
    </border>
    <border>
      <left style="thin"/>
      <right style="dashed"/>
      <top>
        <color indexed="63"/>
      </top>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thin">
        <color indexed="8"/>
      </right>
      <top>
        <color indexed="63"/>
      </top>
      <bottom>
        <color indexed="63"/>
      </bottom>
    </border>
    <border>
      <left style="dashed"/>
      <right style="thin">
        <color indexed="8"/>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medium"/>
      <right>
        <color indexed="63"/>
      </right>
      <top>
        <color indexed="63"/>
      </top>
      <bottom>
        <color indexed="63"/>
      </bottom>
    </border>
    <border>
      <left style="thin"/>
      <right style="thin">
        <color indexed="8"/>
      </right>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color indexed="8"/>
      </left>
      <right style="thin"/>
      <top>
        <color indexed="63"/>
      </top>
      <bottom style="thin"/>
    </border>
    <border>
      <left style="thin">
        <color indexed="8"/>
      </left>
      <right style="thin">
        <color indexed="8"/>
      </right>
      <top>
        <color indexed="63"/>
      </top>
      <bottom style="thin"/>
    </border>
    <border>
      <left style="medium"/>
      <right>
        <color indexed="63"/>
      </right>
      <top>
        <color indexed="63"/>
      </top>
      <bottom style="thin"/>
    </border>
    <border>
      <left>
        <color indexed="63"/>
      </left>
      <right style="medium"/>
      <top>
        <color indexed="63"/>
      </top>
      <bottom style="thin"/>
    </border>
    <border>
      <left style="thin"/>
      <right style="medium"/>
      <top>
        <color indexed="63"/>
      </top>
      <bottom style="mediu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color indexed="8"/>
      </left>
      <right style="thin"/>
      <top>
        <color indexed="63"/>
      </top>
      <bottom>
        <color indexed="63"/>
      </bottom>
    </border>
    <border>
      <left>
        <color indexed="63"/>
      </left>
      <right style="thin">
        <color indexed="8"/>
      </right>
      <top>
        <color indexed="63"/>
      </top>
      <bottom style="thin"/>
    </border>
    <border>
      <left>
        <color indexed="63"/>
      </left>
      <right>
        <color indexed="63"/>
      </right>
      <top>
        <color indexed="63"/>
      </top>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80" fontId="28"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81" fontId="28" fillId="0" borderId="0" applyFont="0" applyFill="0" applyBorder="0" applyAlignment="0" applyProtection="0"/>
    <xf numFmtId="0" fontId="77" fillId="0" borderId="0" applyNumberFormat="0" applyFill="0" applyBorder="0" applyAlignment="0" applyProtection="0"/>
    <xf numFmtId="0" fontId="29"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28"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481">
    <xf numFmtId="0" fontId="0" fillId="0" borderId="0" xfId="0" applyAlignment="1">
      <alignment/>
    </xf>
    <xf numFmtId="0" fontId="0" fillId="33" borderId="0" xfId="0" applyFill="1" applyAlignment="1">
      <alignment vertical="center"/>
    </xf>
    <xf numFmtId="0" fontId="18" fillId="33" borderId="0" xfId="0" applyFont="1" applyFill="1" applyAlignment="1">
      <alignment vertical="center"/>
    </xf>
    <xf numFmtId="0" fontId="8" fillId="33" borderId="10" xfId="0" applyFont="1" applyFill="1" applyBorder="1" applyAlignment="1">
      <alignment horizontal="centerContinuous" vertical="center" wrapText="1"/>
    </xf>
    <xf numFmtId="0" fontId="12" fillId="33" borderId="11" xfId="0" applyFont="1" applyFill="1" applyBorder="1" applyAlignment="1">
      <alignment horizontal="center" vertical="center"/>
    </xf>
    <xf numFmtId="0" fontId="10" fillId="33" borderId="12" xfId="0" applyFont="1" applyFill="1" applyBorder="1" applyAlignment="1">
      <alignment vertical="center"/>
    </xf>
    <xf numFmtId="0" fontId="18" fillId="33" borderId="0" xfId="0" applyFont="1" applyFill="1" applyBorder="1" applyAlignment="1">
      <alignment vertical="center"/>
    </xf>
    <xf numFmtId="0" fontId="8" fillId="33" borderId="12" xfId="0" applyFont="1" applyFill="1" applyBorder="1" applyAlignment="1">
      <alignment vertical="center"/>
    </xf>
    <xf numFmtId="0" fontId="8" fillId="33" borderId="0" xfId="0" applyFont="1" applyFill="1" applyBorder="1" applyAlignment="1">
      <alignment vertical="center"/>
    </xf>
    <xf numFmtId="0" fontId="8" fillId="33" borderId="12" xfId="0" applyFont="1" applyFill="1" applyBorder="1" applyAlignment="1" quotePrefix="1">
      <alignment vertical="center"/>
    </xf>
    <xf numFmtId="0" fontId="11" fillId="33" borderId="12" xfId="0" applyFont="1" applyFill="1" applyBorder="1" applyAlignment="1">
      <alignment vertical="center"/>
    </xf>
    <xf numFmtId="0" fontId="11" fillId="33" borderId="10" xfId="0" applyFont="1" applyFill="1" applyBorder="1" applyAlignment="1">
      <alignment vertical="center"/>
    </xf>
    <xf numFmtId="0" fontId="8" fillId="33" borderId="0" xfId="0" applyFont="1" applyFill="1" applyAlignment="1">
      <alignment vertical="center"/>
    </xf>
    <xf numFmtId="0" fontId="19" fillId="33" borderId="0" xfId="0" applyFont="1" applyFill="1" applyBorder="1" applyAlignment="1">
      <alignment vertical="center"/>
    </xf>
    <xf numFmtId="0" fontId="0" fillId="33" borderId="0" xfId="0" applyFill="1" applyAlignment="1">
      <alignment/>
    </xf>
    <xf numFmtId="0" fontId="8" fillId="33" borderId="13" xfId="0" applyFont="1" applyFill="1" applyBorder="1" applyAlignment="1">
      <alignment horizontal="centerContinuous" vertical="center" wrapText="1"/>
    </xf>
    <xf numFmtId="0" fontId="12" fillId="33" borderId="14" xfId="0" applyFont="1" applyFill="1" applyBorder="1" applyAlignment="1">
      <alignment horizontal="centerContinuous" vertical="center"/>
    </xf>
    <xf numFmtId="0" fontId="8" fillId="33" borderId="15" xfId="0" applyFont="1" applyFill="1" applyBorder="1" applyAlignment="1">
      <alignment horizontal="centerContinuous" vertical="center"/>
    </xf>
    <xf numFmtId="0" fontId="8" fillId="33" borderId="16" xfId="0" applyFont="1" applyFill="1" applyBorder="1" applyAlignment="1">
      <alignment horizontal="centerContinuous" vertical="center"/>
    </xf>
    <xf numFmtId="0" fontId="12" fillId="33" borderId="17" xfId="0" applyFont="1" applyFill="1" applyBorder="1" applyAlignment="1">
      <alignment horizontal="centerContinuous" wrapText="1"/>
    </xf>
    <xf numFmtId="0" fontId="12" fillId="33" borderId="18" xfId="0" applyFont="1" applyFill="1" applyBorder="1" applyAlignment="1">
      <alignment horizontal="center" wrapText="1"/>
    </xf>
    <xf numFmtId="0" fontId="12" fillId="33" borderId="11" xfId="0" applyFont="1" applyFill="1" applyBorder="1" applyAlignment="1">
      <alignment horizontal="centerContinuous" vertical="center" wrapText="1"/>
    </xf>
    <xf numFmtId="0" fontId="12" fillId="33" borderId="19" xfId="0" applyFont="1" applyFill="1" applyBorder="1" applyAlignment="1">
      <alignment horizontal="centerContinuous" vertical="top" wrapText="1"/>
    </xf>
    <xf numFmtId="0" fontId="12" fillId="33" borderId="20" xfId="0" applyFont="1" applyFill="1" applyBorder="1" applyAlignment="1">
      <alignment horizontal="centerContinuous" vertical="top" wrapText="1"/>
    </xf>
    <xf numFmtId="0" fontId="12" fillId="33" borderId="15" xfId="0" applyFont="1" applyFill="1" applyBorder="1" applyAlignment="1">
      <alignment horizontal="centerContinuous" vertical="center"/>
    </xf>
    <xf numFmtId="0" fontId="8" fillId="33" borderId="0" xfId="0" applyFont="1" applyFill="1" applyBorder="1" applyAlignment="1" quotePrefix="1">
      <alignment horizontal="left" vertical="center"/>
    </xf>
    <xf numFmtId="0" fontId="16" fillId="34" borderId="0" xfId="0" applyFont="1" applyFill="1" applyAlignment="1">
      <alignment horizontal="left" vertical="center"/>
    </xf>
    <xf numFmtId="0" fontId="15" fillId="34" borderId="0" xfId="0" applyFont="1" applyFill="1" applyBorder="1" applyAlignment="1">
      <alignment horizontal="left" vertical="center"/>
    </xf>
    <xf numFmtId="0" fontId="6" fillId="34" borderId="0" xfId="0" applyFont="1" applyFill="1" applyAlignment="1">
      <alignment horizontal="center" vertical="center"/>
    </xf>
    <xf numFmtId="0" fontId="15" fillId="34" borderId="0" xfId="0" applyFont="1" applyFill="1" applyAlignment="1">
      <alignment horizontal="right" vertical="center"/>
    </xf>
    <xf numFmtId="0" fontId="17" fillId="34" borderId="0" xfId="0" applyFont="1" applyFill="1" applyAlignment="1">
      <alignment vertical="center"/>
    </xf>
    <xf numFmtId="0" fontId="6" fillId="34" borderId="0" xfId="0" applyFont="1" applyFill="1" applyBorder="1" applyAlignment="1">
      <alignment vertical="center"/>
    </xf>
    <xf numFmtId="0" fontId="6" fillId="34" borderId="0" xfId="0" applyFont="1" applyFill="1" applyBorder="1" applyAlignment="1">
      <alignment horizontal="centerContinuous" vertical="center"/>
    </xf>
    <xf numFmtId="0" fontId="6" fillId="34" borderId="0" xfId="0" applyFont="1" applyFill="1" applyAlignment="1">
      <alignment horizontal="centerContinuous" vertical="center"/>
    </xf>
    <xf numFmtId="0" fontId="16" fillId="34" borderId="0" xfId="0" applyFont="1" applyFill="1" applyAlignment="1">
      <alignment horizontal="centerContinuous" vertical="center"/>
    </xf>
    <xf numFmtId="0" fontId="17" fillId="34" borderId="0" xfId="0" applyFont="1" applyFill="1" applyBorder="1" applyAlignment="1">
      <alignment vertical="center"/>
    </xf>
    <xf numFmtId="0" fontId="16" fillId="34" borderId="0" xfId="0" applyFont="1" applyFill="1" applyBorder="1" applyAlignment="1">
      <alignment horizontal="centerContinuous" vertical="center"/>
    </xf>
    <xf numFmtId="0" fontId="17" fillId="34" borderId="0" xfId="0" applyFont="1" applyFill="1" applyBorder="1" applyAlignment="1">
      <alignment horizontal="centerContinuous" vertical="center"/>
    </xf>
    <xf numFmtId="0" fontId="15" fillId="34" borderId="0" xfId="0" applyFont="1" applyFill="1" applyAlignment="1">
      <alignment horizontal="centerContinuous" vertical="center"/>
    </xf>
    <xf numFmtId="0" fontId="9" fillId="34" borderId="0" xfId="0" applyFont="1" applyFill="1" applyBorder="1" applyAlignment="1">
      <alignment horizontal="centerContinuous" vertical="center"/>
    </xf>
    <xf numFmtId="0" fontId="13" fillId="34" borderId="0" xfId="0" applyFont="1" applyFill="1" applyAlignment="1">
      <alignment horizontal="centerContinuous" vertical="center"/>
    </xf>
    <xf numFmtId="0" fontId="4" fillId="34" borderId="0" xfId="0" applyFont="1" applyFill="1" applyAlignment="1">
      <alignment horizontal="centerContinuous" vertical="center"/>
    </xf>
    <xf numFmtId="0" fontId="5" fillId="34" borderId="0" xfId="0" applyFont="1" applyFill="1" applyAlignment="1">
      <alignment horizontal="centerContinuous" vertical="center"/>
    </xf>
    <xf numFmtId="0" fontId="0" fillId="34" borderId="0" xfId="0" applyFill="1" applyAlignment="1">
      <alignment vertical="center"/>
    </xf>
    <xf numFmtId="0" fontId="8" fillId="34" borderId="13" xfId="0" applyFont="1" applyFill="1" applyBorder="1" applyAlignment="1">
      <alignment vertical="center"/>
    </xf>
    <xf numFmtId="0" fontId="8" fillId="34" borderId="17" xfId="0" applyFont="1" applyFill="1" applyBorder="1" applyAlignment="1">
      <alignment vertical="center"/>
    </xf>
    <xf numFmtId="0" fontId="8" fillId="34" borderId="21" xfId="0" applyFont="1" applyFill="1" applyBorder="1" applyAlignment="1">
      <alignment vertical="center"/>
    </xf>
    <xf numFmtId="0" fontId="18" fillId="34" borderId="0" xfId="0" applyFont="1" applyFill="1" applyAlignment="1">
      <alignment vertical="center"/>
    </xf>
    <xf numFmtId="0" fontId="8" fillId="34" borderId="10" xfId="0" applyFont="1" applyFill="1" applyBorder="1" applyAlignment="1">
      <alignment horizontal="centerContinuous" vertical="center" wrapText="1"/>
    </xf>
    <xf numFmtId="0" fontId="8" fillId="34" borderId="19" xfId="0" applyFont="1" applyFill="1" applyBorder="1" applyAlignment="1">
      <alignment horizontal="centerContinuous" vertical="top" wrapText="1"/>
    </xf>
    <xf numFmtId="0" fontId="8" fillId="34" borderId="22" xfId="0" applyFont="1" applyFill="1" applyBorder="1" applyAlignment="1">
      <alignment horizontal="centerContinuous" vertical="center" wrapText="1"/>
    </xf>
    <xf numFmtId="0" fontId="12" fillId="34" borderId="11" xfId="0" applyFont="1" applyFill="1" applyBorder="1" applyAlignment="1">
      <alignment horizontal="center" vertical="center"/>
    </xf>
    <xf numFmtId="0" fontId="10" fillId="34" borderId="12" xfId="0" applyFont="1" applyFill="1" applyBorder="1" applyAlignment="1">
      <alignment vertical="center"/>
    </xf>
    <xf numFmtId="0" fontId="12" fillId="34" borderId="0" xfId="0" applyFont="1" applyFill="1" applyBorder="1" applyAlignment="1">
      <alignment vertical="center"/>
    </xf>
    <xf numFmtId="0" fontId="10" fillId="34" borderId="0" xfId="0" applyFont="1" applyFill="1" applyBorder="1" applyAlignment="1">
      <alignment vertical="center"/>
    </xf>
    <xf numFmtId="0" fontId="8" fillId="34" borderId="23" xfId="0" applyFont="1" applyFill="1" applyBorder="1" applyAlignment="1">
      <alignment horizontal="center" vertical="center"/>
    </xf>
    <xf numFmtId="0" fontId="18" fillId="34" borderId="0" xfId="0" applyFont="1" applyFill="1" applyBorder="1" applyAlignment="1">
      <alignment vertical="center"/>
    </xf>
    <xf numFmtId="0" fontId="8" fillId="34" borderId="12" xfId="0" applyFont="1" applyFill="1" applyBorder="1" applyAlignment="1">
      <alignment vertical="center"/>
    </xf>
    <xf numFmtId="0" fontId="8" fillId="34" borderId="0" xfId="0" applyFont="1" applyFill="1" applyBorder="1" applyAlignment="1" quotePrefix="1">
      <alignment horizontal="left" vertical="center"/>
    </xf>
    <xf numFmtId="0" fontId="8" fillId="34" borderId="0" xfId="0" applyFont="1" applyFill="1" applyBorder="1" applyAlignment="1">
      <alignment vertical="center"/>
    </xf>
    <xf numFmtId="0" fontId="8" fillId="34" borderId="12" xfId="0" applyFont="1" applyFill="1" applyBorder="1" applyAlignment="1" quotePrefix="1">
      <alignment vertical="center"/>
    </xf>
    <xf numFmtId="0" fontId="18" fillId="35" borderId="23" xfId="0" applyFont="1" applyFill="1" applyBorder="1" applyAlignment="1">
      <alignment horizontal="center" vertical="center"/>
    </xf>
    <xf numFmtId="0" fontId="8" fillId="34" borderId="0" xfId="0" applyFont="1" applyFill="1" applyBorder="1" applyAlignment="1" quotePrefix="1">
      <alignment vertical="center"/>
    </xf>
    <xf numFmtId="0" fontId="18" fillId="34" borderId="23" xfId="0" applyFont="1" applyFill="1" applyBorder="1" applyAlignment="1">
      <alignment horizontal="center" vertical="center"/>
    </xf>
    <xf numFmtId="0" fontId="11" fillId="34" borderId="12" xfId="0" applyFont="1" applyFill="1" applyBorder="1" applyAlignment="1">
      <alignment vertical="center"/>
    </xf>
    <xf numFmtId="0" fontId="11" fillId="34" borderId="0" xfId="0" applyFont="1" applyFill="1" applyBorder="1" applyAlignment="1">
      <alignment vertical="center"/>
    </xf>
    <xf numFmtId="0" fontId="8" fillId="34" borderId="0" xfId="0" applyFont="1" applyFill="1" applyBorder="1" applyAlignment="1">
      <alignment horizontal="left" vertical="center"/>
    </xf>
    <xf numFmtId="0" fontId="11" fillId="34" borderId="10" xfId="0" applyFont="1" applyFill="1" applyBorder="1" applyAlignment="1">
      <alignment vertical="center"/>
    </xf>
    <xf numFmtId="0" fontId="8" fillId="34" borderId="19" xfId="0" applyFont="1" applyFill="1" applyBorder="1" applyAlignment="1">
      <alignment horizontal="left" vertical="center"/>
    </xf>
    <xf numFmtId="0" fontId="12" fillId="34" borderId="19" xfId="0" applyFont="1" applyFill="1" applyBorder="1" applyAlignment="1">
      <alignment vertical="center"/>
    </xf>
    <xf numFmtId="0" fontId="8" fillId="34" borderId="0" xfId="0" applyFont="1" applyFill="1" applyAlignment="1">
      <alignment vertical="center"/>
    </xf>
    <xf numFmtId="0" fontId="19" fillId="34" borderId="0" xfId="0" applyFont="1" applyFill="1" applyBorder="1" applyAlignment="1">
      <alignment vertical="center"/>
    </xf>
    <xf numFmtId="0" fontId="5" fillId="34" borderId="0" xfId="0" applyFont="1" applyFill="1" applyBorder="1" applyAlignment="1">
      <alignment vertical="center"/>
    </xf>
    <xf numFmtId="0" fontId="4" fillId="34" borderId="0" xfId="0" applyFont="1" applyFill="1" applyAlignment="1">
      <alignment vertical="center"/>
    </xf>
    <xf numFmtId="0" fontId="0" fillId="34" borderId="0" xfId="0" applyFill="1" applyAlignment="1">
      <alignment/>
    </xf>
    <xf numFmtId="0" fontId="21" fillId="36" borderId="24" xfId="0" applyFont="1" applyFill="1" applyBorder="1" applyAlignment="1">
      <alignment vertical="center"/>
    </xf>
    <xf numFmtId="0" fontId="21" fillId="36" borderId="25" xfId="0" applyFont="1" applyFill="1" applyBorder="1" applyAlignment="1">
      <alignment horizontal="center" vertical="center"/>
    </xf>
    <xf numFmtId="3" fontId="22" fillId="34" borderId="26" xfId="0" applyNumberFormat="1" applyFont="1" applyFill="1" applyBorder="1" applyAlignment="1" applyProtection="1">
      <alignment horizontal="center" vertical="center"/>
      <protection locked="0"/>
    </xf>
    <xf numFmtId="3" fontId="18" fillId="34" borderId="23" xfId="0" applyNumberFormat="1" applyFont="1" applyFill="1" applyBorder="1" applyAlignment="1" quotePrefix="1">
      <alignment horizontal="center" vertical="center"/>
    </xf>
    <xf numFmtId="3" fontId="18" fillId="35" borderId="23" xfId="0" applyNumberFormat="1" applyFont="1" applyFill="1" applyBorder="1" applyAlignment="1">
      <alignment horizontal="center" vertical="center"/>
    </xf>
    <xf numFmtId="3" fontId="18" fillId="34" borderId="23" xfId="0" applyNumberFormat="1" applyFont="1" applyFill="1" applyBorder="1" applyAlignment="1">
      <alignment horizontal="center" vertical="center"/>
    </xf>
    <xf numFmtId="3" fontId="8" fillId="34" borderId="23" xfId="0" applyNumberFormat="1" applyFont="1" applyFill="1" applyBorder="1" applyAlignment="1">
      <alignment horizontal="center" vertical="center"/>
    </xf>
    <xf numFmtId="3" fontId="18" fillId="34" borderId="20" xfId="0" applyNumberFormat="1" applyFont="1" applyFill="1" applyBorder="1" applyAlignment="1" quotePrefix="1">
      <alignment horizontal="center" vertical="center"/>
    </xf>
    <xf numFmtId="3" fontId="17" fillId="34" borderId="0" xfId="0" applyNumberFormat="1" applyFont="1" applyFill="1" applyAlignment="1">
      <alignment vertical="center"/>
    </xf>
    <xf numFmtId="3" fontId="23" fillId="34" borderId="26" xfId="0" applyNumberFormat="1" applyFont="1" applyFill="1" applyBorder="1" applyAlignment="1" applyProtection="1">
      <alignment horizontal="center" vertical="center"/>
      <protection locked="0"/>
    </xf>
    <xf numFmtId="3" fontId="6" fillId="34" borderId="0" xfId="0" applyNumberFormat="1" applyFont="1" applyFill="1" applyAlignment="1">
      <alignment horizontal="centerContinuous" vertical="center"/>
    </xf>
    <xf numFmtId="3" fontId="24" fillId="34" borderId="26" xfId="0" applyNumberFormat="1" applyFont="1" applyFill="1" applyBorder="1" applyAlignment="1" applyProtection="1">
      <alignment horizontal="center" vertical="center"/>
      <protection locked="0"/>
    </xf>
    <xf numFmtId="3" fontId="25" fillId="34" borderId="26" xfId="0" applyNumberFormat="1" applyFont="1" applyFill="1" applyBorder="1" applyAlignment="1" applyProtection="1">
      <alignment horizontal="center" vertical="center"/>
      <protection locked="0"/>
    </xf>
    <xf numFmtId="3" fontId="25" fillId="34" borderId="27" xfId="0" applyNumberFormat="1" applyFont="1" applyFill="1" applyBorder="1" applyAlignment="1" applyProtection="1">
      <alignment horizontal="center" vertical="center"/>
      <protection locked="0"/>
    </xf>
    <xf numFmtId="3" fontId="23" fillId="34" borderId="23" xfId="0" applyNumberFormat="1" applyFont="1" applyFill="1" applyBorder="1" applyAlignment="1" quotePrefix="1">
      <alignment horizontal="center" vertical="center"/>
    </xf>
    <xf numFmtId="3" fontId="26" fillId="34" borderId="23" xfId="0" applyNumberFormat="1" applyFont="1" applyFill="1" applyBorder="1" applyAlignment="1" quotePrefix="1">
      <alignment horizontal="center" vertical="center"/>
    </xf>
    <xf numFmtId="0" fontId="0" fillId="33" borderId="0" xfId="0" applyFill="1" applyBorder="1" applyAlignment="1">
      <alignment/>
    </xf>
    <xf numFmtId="0" fontId="6" fillId="34" borderId="0" xfId="0" applyFont="1" applyFill="1" applyBorder="1" applyAlignment="1">
      <alignment horizontal="center" vertical="center"/>
    </xf>
    <xf numFmtId="0" fontId="16" fillId="34" borderId="0" xfId="0" applyFont="1" applyFill="1" applyBorder="1" applyAlignment="1">
      <alignment horizontal="center" vertical="center"/>
    </xf>
    <xf numFmtId="0" fontId="15" fillId="34" borderId="0" xfId="0" applyFont="1" applyFill="1" applyAlignment="1">
      <alignment horizontal="center" vertical="center"/>
    </xf>
    <xf numFmtId="0" fontId="12" fillId="34" borderId="0" xfId="0" applyFont="1" applyFill="1" applyBorder="1" applyAlignment="1">
      <alignment horizontal="centerContinuous" vertical="center"/>
    </xf>
    <xf numFmtId="0" fontId="7" fillId="34" borderId="0" xfId="0" applyFont="1" applyFill="1" applyAlignment="1">
      <alignment horizontal="centerContinuous" vertical="center"/>
    </xf>
    <xf numFmtId="0" fontId="8" fillId="34" borderId="0" xfId="0" applyFont="1" applyFill="1" applyAlignment="1">
      <alignment horizontal="centerContinuous" vertical="center"/>
    </xf>
    <xf numFmtId="0" fontId="13" fillId="34" borderId="0" xfId="0" applyFont="1" applyFill="1" applyAlignment="1">
      <alignment horizontal="center" vertical="center"/>
    </xf>
    <xf numFmtId="0" fontId="18" fillId="34" borderId="18" xfId="0" applyFont="1" applyFill="1" applyBorder="1" applyAlignment="1">
      <alignment horizontal="centerContinuous" vertical="center"/>
    </xf>
    <xf numFmtId="0" fontId="8" fillId="34" borderId="19" xfId="0" applyFont="1" applyFill="1" applyBorder="1" applyAlignment="1">
      <alignment horizontal="centerContinuous" vertical="center" wrapText="1"/>
    </xf>
    <xf numFmtId="0" fontId="12" fillId="34" borderId="20" xfId="0" applyFont="1" applyFill="1" applyBorder="1" applyAlignment="1">
      <alignment horizontal="center" vertical="top"/>
    </xf>
    <xf numFmtId="0" fontId="8" fillId="34" borderId="18" xfId="0" applyFont="1" applyFill="1" applyBorder="1" applyAlignment="1">
      <alignment horizontal="center" vertical="center"/>
    </xf>
    <xf numFmtId="0" fontId="8" fillId="34" borderId="19" xfId="0" applyFont="1" applyFill="1" applyBorder="1" applyAlignment="1">
      <alignment vertical="center"/>
    </xf>
    <xf numFmtId="3" fontId="18" fillId="34" borderId="20" xfId="0" applyNumberFormat="1" applyFont="1" applyFill="1" applyBorder="1" applyAlignment="1">
      <alignment horizontal="center" vertical="center"/>
    </xf>
    <xf numFmtId="0" fontId="0" fillId="34" borderId="0" xfId="0" applyFont="1" applyFill="1" applyAlignment="1">
      <alignment vertical="center"/>
    </xf>
    <xf numFmtId="0" fontId="14" fillId="34" borderId="0" xfId="0" applyFont="1" applyFill="1" applyBorder="1" applyAlignment="1">
      <alignment vertical="center"/>
    </xf>
    <xf numFmtId="0" fontId="18" fillId="34" borderId="23" xfId="0" applyFont="1" applyFill="1" applyBorder="1" applyAlignment="1">
      <alignment vertical="center"/>
    </xf>
    <xf numFmtId="3" fontId="18" fillId="34" borderId="0" xfId="0" applyNumberFormat="1" applyFont="1" applyFill="1" applyAlignment="1">
      <alignment vertical="center"/>
    </xf>
    <xf numFmtId="0" fontId="8" fillId="34" borderId="13" xfId="0" applyFont="1" applyFill="1" applyBorder="1" applyAlignment="1">
      <alignment horizontal="centerContinuous" vertical="center" wrapText="1"/>
    </xf>
    <xf numFmtId="0" fontId="8" fillId="34" borderId="17" xfId="0" applyFont="1" applyFill="1" applyBorder="1" applyAlignment="1">
      <alignment horizontal="centerContinuous" wrapText="1"/>
    </xf>
    <xf numFmtId="0" fontId="8" fillId="34" borderId="17" xfId="0" applyFont="1" applyFill="1" applyBorder="1" applyAlignment="1">
      <alignment horizontal="centerContinuous" vertical="center" wrapText="1"/>
    </xf>
    <xf numFmtId="0" fontId="12" fillId="34" borderId="14" xfId="0" applyFont="1" applyFill="1" applyBorder="1" applyAlignment="1">
      <alignment horizontal="centerContinuous" vertical="center"/>
    </xf>
    <xf numFmtId="0" fontId="8" fillId="34" borderId="15" xfId="0" applyFont="1" applyFill="1" applyBorder="1" applyAlignment="1">
      <alignment horizontal="centerContinuous" vertical="center"/>
    </xf>
    <xf numFmtId="0" fontId="8" fillId="34" borderId="16" xfId="0" applyFont="1" applyFill="1" applyBorder="1" applyAlignment="1">
      <alignment horizontal="centerContinuous" vertical="center"/>
    </xf>
    <xf numFmtId="0" fontId="12" fillId="34" borderId="17" xfId="0" applyFont="1" applyFill="1" applyBorder="1" applyAlignment="1">
      <alignment horizontal="centerContinuous" wrapText="1"/>
    </xf>
    <xf numFmtId="0" fontId="12" fillId="34" borderId="18" xfId="0" applyFont="1" applyFill="1" applyBorder="1" applyAlignment="1">
      <alignment horizontal="center" wrapText="1"/>
    </xf>
    <xf numFmtId="0" fontId="12" fillId="34" borderId="11" xfId="0" applyFont="1" applyFill="1" applyBorder="1" applyAlignment="1">
      <alignment horizontal="centerContinuous" vertical="center" wrapText="1"/>
    </xf>
    <xf numFmtId="0" fontId="12" fillId="34" borderId="19" xfId="0" applyFont="1" applyFill="1" applyBorder="1" applyAlignment="1">
      <alignment horizontal="centerContinuous" vertical="top" wrapText="1"/>
    </xf>
    <xf numFmtId="0" fontId="12" fillId="34" borderId="20" xfId="0" applyFont="1" applyFill="1" applyBorder="1" applyAlignment="1">
      <alignment horizontal="centerContinuous" vertical="top" wrapText="1"/>
    </xf>
    <xf numFmtId="0" fontId="12" fillId="34" borderId="16" xfId="0" applyFont="1" applyFill="1" applyBorder="1" applyAlignment="1">
      <alignment horizontal="centerContinuous" vertical="center" wrapText="1"/>
    </xf>
    <xf numFmtId="0" fontId="8" fillId="34" borderId="28" xfId="0" applyFont="1" applyFill="1" applyBorder="1" applyAlignment="1">
      <alignment horizontal="center" vertical="center"/>
    </xf>
    <xf numFmtId="3" fontId="18" fillId="34" borderId="28" xfId="0" applyNumberFormat="1" applyFont="1" applyFill="1" applyBorder="1" applyAlignment="1">
      <alignment horizontal="center" vertical="center"/>
    </xf>
    <xf numFmtId="0" fontId="12" fillId="34" borderId="11" xfId="0" applyFont="1" applyFill="1" applyBorder="1" applyAlignment="1">
      <alignment horizontal="center" vertical="center" wrapText="1"/>
    </xf>
    <xf numFmtId="0" fontId="12" fillId="34" borderId="14" xfId="0" applyFont="1" applyFill="1" applyBorder="1" applyAlignment="1">
      <alignment vertical="center" wrapText="1"/>
    </xf>
    <xf numFmtId="0" fontId="12" fillId="34" borderId="29" xfId="0" applyFont="1" applyFill="1" applyBorder="1" applyAlignment="1">
      <alignment horizontal="centerContinuous" vertical="center"/>
    </xf>
    <xf numFmtId="0" fontId="18" fillId="34" borderId="30" xfId="0" applyFont="1" applyFill="1" applyBorder="1" applyAlignment="1">
      <alignment horizontal="centerContinuous" vertical="center"/>
    </xf>
    <xf numFmtId="0" fontId="8" fillId="34" borderId="31" xfId="0" applyFont="1" applyFill="1" applyBorder="1" applyAlignment="1">
      <alignment horizontal="centerContinuous" vertical="center"/>
    </xf>
    <xf numFmtId="0" fontId="8" fillId="34" borderId="32" xfId="0" applyFont="1" applyFill="1" applyBorder="1" applyAlignment="1">
      <alignment horizontal="centerContinuous" vertical="center"/>
    </xf>
    <xf numFmtId="0" fontId="12" fillId="34" borderId="33" xfId="0" applyFont="1" applyFill="1" applyBorder="1" applyAlignment="1">
      <alignment horizontal="centerContinuous" vertical="center" wrapText="1"/>
    </xf>
    <xf numFmtId="0" fontId="12" fillId="36" borderId="34" xfId="0" applyFont="1" applyFill="1" applyBorder="1" applyAlignment="1">
      <alignment vertical="center" wrapText="1"/>
    </xf>
    <xf numFmtId="0" fontId="18" fillId="34" borderId="35" xfId="0" applyFont="1" applyFill="1" applyBorder="1" applyAlignment="1">
      <alignment horizontal="center" vertical="center"/>
    </xf>
    <xf numFmtId="0" fontId="18" fillId="36" borderId="36" xfId="0" applyFont="1" applyFill="1" applyBorder="1" applyAlignment="1">
      <alignment horizontal="center" vertical="center"/>
    </xf>
    <xf numFmtId="3" fontId="18" fillId="35" borderId="35" xfId="0" applyNumberFormat="1" applyFont="1" applyFill="1" applyBorder="1" applyAlignment="1">
      <alignment horizontal="center" vertical="center"/>
    </xf>
    <xf numFmtId="3" fontId="18" fillId="37" borderId="36" xfId="0" applyNumberFormat="1" applyFont="1" applyFill="1" applyBorder="1" applyAlignment="1">
      <alignment horizontal="center" vertical="center"/>
    </xf>
    <xf numFmtId="3" fontId="18" fillId="34" borderId="35" xfId="0" applyNumberFormat="1" applyFont="1" applyFill="1" applyBorder="1" applyAlignment="1">
      <alignment horizontal="center" vertical="center"/>
    </xf>
    <xf numFmtId="3" fontId="18" fillId="36" borderId="36" xfId="0" applyNumberFormat="1" applyFont="1" applyFill="1" applyBorder="1" applyAlignment="1">
      <alignment horizontal="center" vertical="center"/>
    </xf>
    <xf numFmtId="3" fontId="18" fillId="34" borderId="35" xfId="0" applyNumberFormat="1" applyFont="1" applyFill="1" applyBorder="1" applyAlignment="1" quotePrefix="1">
      <alignment horizontal="center" vertical="center"/>
    </xf>
    <xf numFmtId="0" fontId="12" fillId="34" borderId="37" xfId="0" applyFont="1" applyFill="1" applyBorder="1" applyAlignment="1">
      <alignment horizontal="centerContinuous" vertical="center"/>
    </xf>
    <xf numFmtId="0" fontId="21" fillId="36" borderId="38" xfId="0" applyFont="1" applyFill="1" applyBorder="1" applyAlignment="1">
      <alignment vertical="center"/>
    </xf>
    <xf numFmtId="0" fontId="8" fillId="34" borderId="39" xfId="0" applyFont="1" applyFill="1" applyBorder="1" applyAlignment="1">
      <alignment horizontal="centerContinuous" vertical="center"/>
    </xf>
    <xf numFmtId="0" fontId="12" fillId="36" borderId="40" xfId="0" applyFont="1" applyFill="1" applyBorder="1" applyAlignment="1">
      <alignment vertical="center" wrapText="1"/>
    </xf>
    <xf numFmtId="0" fontId="18" fillId="36" borderId="41" xfId="0" applyFont="1" applyFill="1" applyBorder="1" applyAlignment="1">
      <alignment horizontal="center" vertical="center"/>
    </xf>
    <xf numFmtId="3" fontId="18" fillId="36" borderId="41" xfId="0" applyNumberFormat="1" applyFont="1" applyFill="1" applyBorder="1" applyAlignment="1">
      <alignment horizontal="center" vertical="center"/>
    </xf>
    <xf numFmtId="3" fontId="27" fillId="36" borderId="42" xfId="0" applyNumberFormat="1" applyFont="1" applyFill="1" applyBorder="1" applyAlignment="1" applyProtection="1">
      <alignment horizontal="center" vertical="center"/>
      <protection locked="0"/>
    </xf>
    <xf numFmtId="185" fontId="18" fillId="34" borderId="0" xfId="0" applyNumberFormat="1" applyFont="1" applyFill="1" applyAlignment="1">
      <alignment vertical="center"/>
    </xf>
    <xf numFmtId="3" fontId="27" fillId="36" borderId="43" xfId="0" applyNumberFormat="1" applyFont="1" applyFill="1" applyBorder="1" applyAlignment="1" applyProtection="1">
      <alignment horizontal="center" vertical="center"/>
      <protection locked="0"/>
    </xf>
    <xf numFmtId="3" fontId="18" fillId="36" borderId="43" xfId="0" applyNumberFormat="1" applyFont="1" applyFill="1" applyBorder="1" applyAlignment="1">
      <alignment horizontal="center" vertical="center"/>
    </xf>
    <xf numFmtId="3" fontId="27" fillId="36" borderId="44" xfId="0" applyNumberFormat="1" applyFont="1" applyFill="1" applyBorder="1" applyAlignment="1" applyProtection="1">
      <alignment horizontal="center" vertical="center"/>
      <protection locked="0"/>
    </xf>
    <xf numFmtId="0" fontId="12" fillId="36" borderId="45" xfId="0" applyFont="1" applyFill="1" applyBorder="1" applyAlignment="1">
      <alignment vertical="center" wrapText="1"/>
    </xf>
    <xf numFmtId="0" fontId="18" fillId="36" borderId="44" xfId="0" applyFont="1" applyFill="1" applyBorder="1" applyAlignment="1">
      <alignment horizontal="center" vertical="center"/>
    </xf>
    <xf numFmtId="3" fontId="18" fillId="36" borderId="44" xfId="0" applyNumberFormat="1" applyFont="1" applyFill="1" applyBorder="1" applyAlignment="1">
      <alignment horizontal="center" vertical="center"/>
    </xf>
    <xf numFmtId="3" fontId="31" fillId="34" borderId="23" xfId="0" applyNumberFormat="1" applyFont="1" applyFill="1" applyBorder="1" applyAlignment="1" quotePrefix="1">
      <alignment horizontal="center" vertical="center"/>
    </xf>
    <xf numFmtId="3" fontId="18" fillId="33" borderId="0" xfId="0" applyNumberFormat="1" applyFont="1" applyFill="1" applyBorder="1" applyAlignment="1" quotePrefix="1">
      <alignment horizontal="center" vertical="center"/>
    </xf>
    <xf numFmtId="3" fontId="31" fillId="34" borderId="23" xfId="0" applyNumberFormat="1" applyFont="1" applyFill="1" applyBorder="1" applyAlignment="1">
      <alignment horizontal="center" vertical="center"/>
    </xf>
    <xf numFmtId="0" fontId="12" fillId="34" borderId="0" xfId="0" applyFont="1" applyFill="1" applyBorder="1" applyAlignment="1" quotePrefix="1">
      <alignment horizontal="left" vertical="center"/>
    </xf>
    <xf numFmtId="3" fontId="31" fillId="35" borderId="23" xfId="0" applyNumberFormat="1" applyFont="1" applyFill="1" applyBorder="1" applyAlignment="1">
      <alignment horizontal="center" vertical="center"/>
    </xf>
    <xf numFmtId="0" fontId="32" fillId="34" borderId="23" xfId="0" applyFont="1" applyFill="1" applyBorder="1" applyAlignment="1" quotePrefix="1">
      <alignment horizontal="center" vertical="center"/>
    </xf>
    <xf numFmtId="0" fontId="33" fillId="34" borderId="23" xfId="0" applyFont="1" applyFill="1" applyBorder="1" applyAlignment="1">
      <alignment horizontal="center" vertical="center"/>
    </xf>
    <xf numFmtId="0" fontId="32" fillId="34" borderId="23" xfId="0" applyFont="1" applyFill="1" applyBorder="1" applyAlignment="1">
      <alignment horizontal="center" vertical="center"/>
    </xf>
    <xf numFmtId="0" fontId="32" fillId="34" borderId="20" xfId="0" applyFont="1" applyFill="1" applyBorder="1" applyAlignment="1" quotePrefix="1">
      <alignment horizontal="center" vertical="center"/>
    </xf>
    <xf numFmtId="3" fontId="34" fillId="34" borderId="23" xfId="0" applyNumberFormat="1" applyFont="1" applyFill="1" applyBorder="1" applyAlignment="1" quotePrefix="1">
      <alignment horizontal="center" vertical="center"/>
    </xf>
    <xf numFmtId="3" fontId="35" fillId="34" borderId="46" xfId="0" applyNumberFormat="1" applyFont="1" applyFill="1" applyBorder="1" applyAlignment="1" applyProtection="1">
      <alignment horizontal="center" vertical="center"/>
      <protection locked="0"/>
    </xf>
    <xf numFmtId="3" fontId="36" fillId="34" borderId="46" xfId="0" applyNumberFormat="1" applyFont="1" applyFill="1" applyBorder="1" applyAlignment="1" applyProtection="1">
      <alignment horizontal="center" vertical="center"/>
      <protection locked="0"/>
    </xf>
    <xf numFmtId="3" fontId="37" fillId="34" borderId="28" xfId="0" applyNumberFormat="1" applyFont="1" applyFill="1" applyBorder="1" applyAlignment="1" applyProtection="1">
      <alignment horizontal="center" vertical="center"/>
      <protection locked="0"/>
    </xf>
    <xf numFmtId="3" fontId="35" fillId="34" borderId="47" xfId="0" applyNumberFormat="1" applyFont="1" applyFill="1" applyBorder="1" applyAlignment="1" applyProtection="1">
      <alignment horizontal="center" vertical="center"/>
      <protection locked="0"/>
    </xf>
    <xf numFmtId="3" fontId="31" fillId="37" borderId="41" xfId="0" applyNumberFormat="1" applyFont="1" applyFill="1" applyBorder="1" applyAlignment="1">
      <alignment horizontal="center" vertical="center"/>
    </xf>
    <xf numFmtId="0" fontId="0" fillId="34" borderId="0" xfId="0" applyFill="1" applyAlignment="1">
      <alignment horizontal="center"/>
    </xf>
    <xf numFmtId="0" fontId="0" fillId="36" borderId="48" xfId="0" applyFill="1" applyBorder="1" applyAlignment="1">
      <alignment/>
    </xf>
    <xf numFmtId="0" fontId="0" fillId="36" borderId="49" xfId="0" applyFill="1" applyBorder="1" applyAlignment="1">
      <alignment/>
    </xf>
    <xf numFmtId="0" fontId="0" fillId="36" borderId="50" xfId="0" applyFill="1" applyBorder="1" applyAlignment="1">
      <alignment/>
    </xf>
    <xf numFmtId="0" fontId="0" fillId="36" borderId="51" xfId="0" applyFill="1" applyBorder="1" applyAlignment="1">
      <alignment/>
    </xf>
    <xf numFmtId="0" fontId="0" fillId="34" borderId="48" xfId="0" applyFill="1" applyBorder="1" applyAlignment="1">
      <alignment/>
    </xf>
    <xf numFmtId="0" fontId="0" fillId="34" borderId="52" xfId="0" applyFill="1" applyBorder="1" applyAlignment="1">
      <alignment vertical="center"/>
    </xf>
    <xf numFmtId="0" fontId="0" fillId="34" borderId="30" xfId="0" applyFill="1" applyBorder="1" applyAlignment="1">
      <alignment horizontal="center" vertical="center"/>
    </xf>
    <xf numFmtId="0" fontId="0" fillId="34" borderId="49" xfId="0" applyFill="1" applyBorder="1" applyAlignment="1">
      <alignment/>
    </xf>
    <xf numFmtId="0" fontId="1" fillId="34" borderId="44" xfId="0" applyFont="1" applyFill="1" applyBorder="1" applyAlignment="1">
      <alignment horizontal="center" vertical="center"/>
    </xf>
    <xf numFmtId="0" fontId="0" fillId="34" borderId="53" xfId="0" applyFill="1" applyBorder="1" applyAlignment="1">
      <alignment/>
    </xf>
    <xf numFmtId="0" fontId="1" fillId="34" borderId="28" xfId="0" applyFont="1" applyFill="1" applyBorder="1" applyAlignment="1">
      <alignment vertical="center"/>
    </xf>
    <xf numFmtId="0" fontId="0" fillId="34" borderId="44" xfId="0" applyFill="1" applyBorder="1" applyAlignment="1">
      <alignment/>
    </xf>
    <xf numFmtId="3" fontId="0" fillId="34" borderId="0" xfId="0" applyNumberFormat="1" applyFill="1" applyBorder="1" applyAlignment="1">
      <alignment horizontal="center" vertical="center"/>
    </xf>
    <xf numFmtId="3" fontId="22" fillId="34" borderId="35" xfId="0" applyNumberFormat="1" applyFont="1" applyFill="1" applyBorder="1" applyAlignment="1" applyProtection="1">
      <alignment horizontal="center" vertical="center"/>
      <protection locked="0"/>
    </xf>
    <xf numFmtId="3" fontId="22" fillId="34" borderId="23" xfId="0" applyNumberFormat="1" applyFont="1" applyFill="1" applyBorder="1" applyAlignment="1" applyProtection="1">
      <alignment horizontal="center" vertical="center"/>
      <protection locked="0"/>
    </xf>
    <xf numFmtId="3" fontId="22" fillId="34" borderId="54" xfId="0" applyNumberFormat="1" applyFont="1" applyFill="1" applyBorder="1" applyAlignment="1" applyProtection="1">
      <alignment horizontal="center" vertical="center"/>
      <protection locked="0"/>
    </xf>
    <xf numFmtId="3" fontId="18" fillId="33" borderId="0" xfId="0" applyNumberFormat="1" applyFont="1" applyFill="1" applyBorder="1" applyAlignment="1">
      <alignment vertical="center"/>
    </xf>
    <xf numFmtId="3" fontId="31" fillId="34" borderId="35" xfId="0" applyNumberFormat="1" applyFont="1" applyFill="1" applyBorder="1" applyAlignment="1" quotePrefix="1">
      <alignment horizontal="center" vertical="center"/>
    </xf>
    <xf numFmtId="3" fontId="31" fillId="35" borderId="35" xfId="0" applyNumberFormat="1" applyFont="1" applyFill="1" applyBorder="1" applyAlignment="1">
      <alignment horizontal="center" vertical="center"/>
    </xf>
    <xf numFmtId="3" fontId="31" fillId="34" borderId="35" xfId="0" applyNumberFormat="1" applyFont="1" applyFill="1" applyBorder="1" applyAlignment="1">
      <alignment horizontal="center" vertical="center"/>
    </xf>
    <xf numFmtId="3" fontId="22" fillId="34" borderId="28" xfId="0" applyNumberFormat="1" applyFont="1" applyFill="1" applyBorder="1" applyAlignment="1" applyProtection="1">
      <alignment horizontal="center" vertical="center"/>
      <protection locked="0"/>
    </xf>
    <xf numFmtId="3" fontId="22" fillId="34" borderId="55" xfId="0" applyNumberFormat="1" applyFont="1" applyFill="1" applyBorder="1" applyAlignment="1" applyProtection="1">
      <alignment horizontal="center" vertical="center"/>
      <protection locked="0"/>
    </xf>
    <xf numFmtId="3" fontId="22" fillId="34" borderId="56" xfId="0" applyNumberFormat="1" applyFont="1" applyFill="1" applyBorder="1" applyAlignment="1" applyProtection="1">
      <alignment horizontal="center" vertical="center"/>
      <protection locked="0"/>
    </xf>
    <xf numFmtId="3" fontId="22" fillId="34" borderId="57" xfId="0" applyNumberFormat="1" applyFont="1" applyFill="1" applyBorder="1" applyAlignment="1" applyProtection="1">
      <alignment horizontal="center" vertical="center"/>
      <protection locked="0"/>
    </xf>
    <xf numFmtId="0" fontId="6" fillId="33" borderId="0" xfId="59" applyFont="1" applyFill="1" applyAlignment="1">
      <alignment horizontal="centerContinuous" vertical="center"/>
      <protection/>
    </xf>
    <xf numFmtId="0" fontId="5" fillId="33" borderId="0" xfId="59" applyFont="1" applyFill="1">
      <alignment/>
      <protection/>
    </xf>
    <xf numFmtId="0" fontId="28" fillId="33" borderId="0" xfId="59" applyFill="1" applyAlignment="1">
      <alignment vertical="center"/>
      <protection/>
    </xf>
    <xf numFmtId="0" fontId="28" fillId="33" borderId="0" xfId="59" applyFill="1">
      <alignment/>
      <protection/>
    </xf>
    <xf numFmtId="0" fontId="40" fillId="33" borderId="12" xfId="59" applyFont="1" applyFill="1" applyBorder="1" applyAlignment="1">
      <alignment vertical="center"/>
      <protection/>
    </xf>
    <xf numFmtId="0" fontId="39" fillId="33" borderId="12" xfId="59" applyFont="1" applyFill="1" applyBorder="1" applyAlignment="1">
      <alignment vertical="center"/>
      <protection/>
    </xf>
    <xf numFmtId="0" fontId="41" fillId="33" borderId="12" xfId="59" applyFont="1" applyFill="1" applyBorder="1" applyAlignment="1">
      <alignment vertical="center"/>
      <protection/>
    </xf>
    <xf numFmtId="0" fontId="16" fillId="34" borderId="0" xfId="59" applyFont="1" applyFill="1" applyAlignment="1">
      <alignment horizontal="left" vertical="center"/>
      <protection/>
    </xf>
    <xf numFmtId="0" fontId="12" fillId="34" borderId="0" xfId="59" applyFont="1" applyFill="1" applyBorder="1" applyAlignment="1">
      <alignment horizontal="centerContinuous" vertical="center"/>
      <protection/>
    </xf>
    <xf numFmtId="0" fontId="6" fillId="34" borderId="0" xfId="59" applyFont="1" applyFill="1" applyAlignment="1">
      <alignment horizontal="centerContinuous" vertical="center"/>
      <protection/>
    </xf>
    <xf numFmtId="0" fontId="5" fillId="34" borderId="0" xfId="59" applyFont="1" applyFill="1">
      <alignment/>
      <protection/>
    </xf>
    <xf numFmtId="0" fontId="16" fillId="34" borderId="0" xfId="59" applyFont="1" applyFill="1" applyBorder="1" applyAlignment="1">
      <alignment horizontal="center" vertical="center"/>
      <protection/>
    </xf>
    <xf numFmtId="0" fontId="28" fillId="34" borderId="0" xfId="59" applyFill="1" applyAlignment="1">
      <alignment vertical="center"/>
      <protection/>
    </xf>
    <xf numFmtId="0" fontId="15" fillId="34" borderId="0" xfId="59" applyFont="1" applyFill="1" applyAlignment="1">
      <alignment horizontal="center" vertical="center"/>
      <protection/>
    </xf>
    <xf numFmtId="0" fontId="38" fillId="34" borderId="0" xfId="59" applyFont="1" applyFill="1" applyBorder="1" applyAlignment="1">
      <alignment horizontal="centerContinuous" vertical="center"/>
      <protection/>
    </xf>
    <xf numFmtId="0" fontId="7" fillId="34" borderId="0" xfId="59" applyFont="1" applyFill="1" applyAlignment="1">
      <alignment horizontal="centerContinuous" vertical="center"/>
      <protection/>
    </xf>
    <xf numFmtId="0" fontId="15" fillId="34" borderId="0" xfId="59" applyFont="1" applyFill="1" applyAlignment="1">
      <alignment horizontal="centerContinuous" vertical="center"/>
      <protection/>
    </xf>
    <xf numFmtId="0" fontId="5" fillId="34" borderId="14" xfId="59" applyFont="1" applyFill="1" applyBorder="1">
      <alignment/>
      <protection/>
    </xf>
    <xf numFmtId="0" fontId="5" fillId="34" borderId="15" xfId="59" applyFont="1" applyFill="1" applyBorder="1">
      <alignment/>
      <protection/>
    </xf>
    <xf numFmtId="0" fontId="12" fillId="34" borderId="15" xfId="59" applyFont="1" applyFill="1" applyBorder="1" applyAlignment="1">
      <alignment horizontal="center" vertical="center"/>
      <protection/>
    </xf>
    <xf numFmtId="0" fontId="8" fillId="34" borderId="15" xfId="59" applyFont="1" applyFill="1" applyBorder="1" applyAlignment="1">
      <alignment horizontal="center" vertical="center"/>
      <protection/>
    </xf>
    <xf numFmtId="0" fontId="8" fillId="34" borderId="16" xfId="59" applyFont="1" applyFill="1" applyBorder="1" applyAlignment="1">
      <alignment horizontal="center" vertical="center"/>
      <protection/>
    </xf>
    <xf numFmtId="0" fontId="8" fillId="34" borderId="13" xfId="59" applyFont="1" applyFill="1" applyBorder="1" applyAlignment="1">
      <alignment horizontal="center" vertical="center"/>
      <protection/>
    </xf>
    <xf numFmtId="0" fontId="28" fillId="34" borderId="0" xfId="59" applyFill="1">
      <alignment/>
      <protection/>
    </xf>
    <xf numFmtId="0" fontId="8" fillId="34" borderId="12" xfId="59" applyFont="1" applyFill="1" applyBorder="1" applyAlignment="1">
      <alignment horizontal="center" vertical="center"/>
      <protection/>
    </xf>
    <xf numFmtId="0" fontId="8" fillId="34" borderId="10" xfId="59" applyFont="1" applyFill="1" applyBorder="1" applyAlignment="1">
      <alignment horizontal="center" vertical="center"/>
      <protection/>
    </xf>
    <xf numFmtId="0" fontId="39" fillId="34" borderId="12" xfId="59" applyFont="1" applyFill="1" applyBorder="1" applyAlignment="1" quotePrefix="1">
      <alignment vertical="center"/>
      <protection/>
    </xf>
    <xf numFmtId="0" fontId="12" fillId="34" borderId="0" xfId="59" applyFont="1" applyFill="1" applyBorder="1" applyAlignment="1">
      <alignment vertical="center"/>
      <protection/>
    </xf>
    <xf numFmtId="0" fontId="8" fillId="34" borderId="28" xfId="59" applyFont="1" applyFill="1" applyBorder="1" applyAlignment="1">
      <alignment vertical="center"/>
      <protection/>
    </xf>
    <xf numFmtId="0" fontId="18" fillId="34" borderId="23" xfId="44" applyNumberFormat="1" applyFont="1" applyFill="1" applyBorder="1" applyAlignment="1">
      <alignment horizontal="center" vertical="center"/>
    </xf>
    <xf numFmtId="0" fontId="40" fillId="34" borderId="12" xfId="59" applyFont="1" applyFill="1" applyBorder="1" applyAlignment="1">
      <alignment vertical="center"/>
      <protection/>
    </xf>
    <xf numFmtId="0" fontId="18" fillId="35" borderId="23" xfId="44" applyNumberFormat="1" applyFont="1" applyFill="1" applyBorder="1" applyAlignment="1">
      <alignment horizontal="center" vertical="center"/>
    </xf>
    <xf numFmtId="0" fontId="39" fillId="34" borderId="12" xfId="59" applyFont="1" applyFill="1" applyBorder="1" applyAlignment="1">
      <alignment vertical="center"/>
      <protection/>
    </xf>
    <xf numFmtId="0" fontId="41" fillId="34" borderId="12" xfId="59" applyFont="1" applyFill="1" applyBorder="1" applyAlignment="1">
      <alignment vertical="center"/>
      <protection/>
    </xf>
    <xf numFmtId="0" fontId="41" fillId="34" borderId="10" xfId="59" applyFont="1" applyFill="1" applyBorder="1" applyAlignment="1">
      <alignment vertical="center"/>
      <protection/>
    </xf>
    <xf numFmtId="0" fontId="8" fillId="34" borderId="19" xfId="59" applyFont="1" applyFill="1" applyBorder="1" applyAlignment="1">
      <alignment vertical="center"/>
      <protection/>
    </xf>
    <xf numFmtId="0" fontId="18" fillId="35" borderId="20" xfId="44" applyNumberFormat="1" applyFont="1" applyFill="1" applyBorder="1" applyAlignment="1">
      <alignment horizontal="center" vertical="center"/>
    </xf>
    <xf numFmtId="0" fontId="39" fillId="34" borderId="0" xfId="59" applyFont="1" applyFill="1" applyAlignment="1">
      <alignment vertical="center"/>
      <protection/>
    </xf>
    <xf numFmtId="0" fontId="19" fillId="34" borderId="0" xfId="59" applyFont="1" applyFill="1" applyAlignment="1">
      <alignment vertical="center"/>
      <protection/>
    </xf>
    <xf numFmtId="0" fontId="8" fillId="34" borderId="0" xfId="59" applyFont="1" applyFill="1" applyAlignment="1">
      <alignment vertical="center"/>
      <protection/>
    </xf>
    <xf numFmtId="0" fontId="8" fillId="34" borderId="0" xfId="59" applyFont="1" applyFill="1">
      <alignment/>
      <protection/>
    </xf>
    <xf numFmtId="0" fontId="39" fillId="34" borderId="0" xfId="59" applyFont="1" applyFill="1" applyBorder="1" applyAlignment="1">
      <alignment/>
      <protection/>
    </xf>
    <xf numFmtId="0" fontId="39" fillId="34" borderId="0" xfId="59" applyFont="1" applyFill="1" applyAlignment="1">
      <alignment/>
      <protection/>
    </xf>
    <xf numFmtId="0" fontId="8" fillId="34" borderId="0" xfId="59" applyFont="1" applyFill="1" applyBorder="1" applyAlignment="1">
      <alignment vertical="center"/>
      <protection/>
    </xf>
    <xf numFmtId="0" fontId="12" fillId="34" borderId="19" xfId="59" applyFont="1" applyFill="1" applyBorder="1" applyAlignment="1" quotePrefix="1">
      <alignment horizontal="left" vertical="center"/>
      <protection/>
    </xf>
    <xf numFmtId="3" fontId="42" fillId="34" borderId="58" xfId="0" applyNumberFormat="1" applyFont="1" applyFill="1" applyBorder="1" applyAlignment="1" applyProtection="1">
      <alignment horizontal="center" vertical="center"/>
      <protection locked="0"/>
    </xf>
    <xf numFmtId="0" fontId="43" fillId="34" borderId="0" xfId="59" applyFont="1" applyFill="1">
      <alignment/>
      <protection/>
    </xf>
    <xf numFmtId="0" fontId="44" fillId="34" borderId="23" xfId="59" applyFont="1" applyFill="1" applyBorder="1">
      <alignment/>
      <protection/>
    </xf>
    <xf numFmtId="0" fontId="44" fillId="34" borderId="23" xfId="59" applyFont="1" applyFill="1" applyBorder="1" applyAlignment="1">
      <alignment horizontal="center"/>
      <protection/>
    </xf>
    <xf numFmtId="3" fontId="45" fillId="33" borderId="0" xfId="59" applyNumberFormat="1" applyFont="1" applyFill="1">
      <alignment/>
      <protection/>
    </xf>
    <xf numFmtId="187" fontId="18" fillId="33" borderId="26" xfId="0" applyNumberFormat="1" applyFont="1" applyFill="1" applyBorder="1" applyAlignment="1" applyProtection="1">
      <alignment horizontal="center" vertical="center"/>
      <protection locked="0"/>
    </xf>
    <xf numFmtId="187" fontId="18" fillId="33" borderId="59" xfId="0" applyNumberFormat="1" applyFont="1" applyFill="1" applyBorder="1" applyAlignment="1" applyProtection="1">
      <alignment horizontal="center" vertical="center"/>
      <protection locked="0"/>
    </xf>
    <xf numFmtId="0" fontId="21" fillId="36" borderId="25" xfId="0" applyFont="1" applyFill="1" applyBorder="1" applyAlignment="1" quotePrefix="1">
      <alignment horizontal="center" vertical="center"/>
    </xf>
    <xf numFmtId="0" fontId="0" fillId="34" borderId="60" xfId="0" applyFill="1" applyBorder="1" applyAlignment="1">
      <alignment/>
    </xf>
    <xf numFmtId="0" fontId="1" fillId="34" borderId="22" xfId="0" applyFont="1" applyFill="1" applyBorder="1" applyAlignment="1">
      <alignment vertical="center"/>
    </xf>
    <xf numFmtId="0" fontId="0" fillId="34" borderId="19" xfId="0" applyFill="1" applyBorder="1" applyAlignment="1">
      <alignment horizontal="center" vertical="center"/>
    </xf>
    <xf numFmtId="0" fontId="0" fillId="34" borderId="61" xfId="0" applyFill="1" applyBorder="1" applyAlignment="1">
      <alignment/>
    </xf>
    <xf numFmtId="3" fontId="27" fillId="36" borderId="62" xfId="0" applyNumberFormat="1" applyFont="1" applyFill="1" applyBorder="1" applyAlignment="1" applyProtection="1">
      <alignment horizontal="center" vertical="center"/>
      <protection locked="0"/>
    </xf>
    <xf numFmtId="3" fontId="27" fillId="36" borderId="56" xfId="0" applyNumberFormat="1" applyFont="1" applyFill="1" applyBorder="1" applyAlignment="1" applyProtection="1">
      <alignment horizontal="center" vertical="center"/>
      <protection locked="0"/>
    </xf>
    <xf numFmtId="0" fontId="18" fillId="34" borderId="13" xfId="0" applyFont="1" applyFill="1" applyBorder="1" applyAlignment="1">
      <alignment horizontal="centerContinuous" vertical="center"/>
    </xf>
    <xf numFmtId="3" fontId="25" fillId="34" borderId="54" xfId="0" applyNumberFormat="1" applyFont="1" applyFill="1" applyBorder="1" applyAlignment="1" applyProtection="1">
      <alignment horizontal="center" vertical="center"/>
      <protection locked="0"/>
    </xf>
    <xf numFmtId="3" fontId="18" fillId="33" borderId="26" xfId="0" applyNumberFormat="1" applyFont="1" applyFill="1" applyBorder="1" applyAlignment="1" applyProtection="1">
      <alignment horizontal="center" vertical="center"/>
      <protection locked="0"/>
    </xf>
    <xf numFmtId="3" fontId="18" fillId="33" borderId="59" xfId="0" applyNumberFormat="1" applyFont="1" applyFill="1" applyBorder="1" applyAlignment="1" applyProtection="1">
      <alignment horizontal="center" vertical="center"/>
      <protection locked="0"/>
    </xf>
    <xf numFmtId="0" fontId="10" fillId="33" borderId="12" xfId="0" applyFont="1" applyFill="1" applyBorder="1" applyAlignment="1">
      <alignment/>
    </xf>
    <xf numFmtId="3" fontId="18" fillId="33" borderId="23" xfId="0" applyNumberFormat="1" applyFont="1" applyFill="1" applyBorder="1" applyAlignment="1" applyProtection="1">
      <alignment horizontal="center"/>
      <protection locked="0"/>
    </xf>
    <xf numFmtId="0" fontId="18" fillId="33" borderId="0" xfId="0" applyFont="1" applyFill="1" applyAlignment="1">
      <alignment/>
    </xf>
    <xf numFmtId="0" fontId="18" fillId="33" borderId="0" xfId="0" applyFont="1" applyFill="1" applyBorder="1" applyAlignment="1">
      <alignment/>
    </xf>
    <xf numFmtId="0" fontId="8" fillId="33" borderId="12" xfId="0" applyFont="1" applyFill="1" applyBorder="1" applyAlignment="1">
      <alignment/>
    </xf>
    <xf numFmtId="187" fontId="18" fillId="33" borderId="26" xfId="0" applyNumberFormat="1" applyFont="1" applyFill="1" applyBorder="1" applyAlignment="1" applyProtection="1">
      <alignment horizontal="center"/>
      <protection locked="0"/>
    </xf>
    <xf numFmtId="0" fontId="8" fillId="33" borderId="23" xfId="0" applyFont="1" applyFill="1" applyBorder="1" applyAlignment="1" applyProtection="1">
      <alignment horizontal="center"/>
      <protection locked="0"/>
    </xf>
    <xf numFmtId="0" fontId="11" fillId="33" borderId="12" xfId="0" applyFont="1" applyFill="1" applyBorder="1" applyAlignment="1">
      <alignment/>
    </xf>
    <xf numFmtId="0" fontId="12" fillId="33" borderId="23" xfId="0" applyFont="1" applyFill="1" applyBorder="1" applyAlignment="1" applyProtection="1">
      <alignment horizontal="center"/>
      <protection locked="0"/>
    </xf>
    <xf numFmtId="3" fontId="8" fillId="33" borderId="23" xfId="0" applyNumberFormat="1" applyFont="1" applyFill="1" applyBorder="1" applyAlignment="1" applyProtection="1">
      <alignment horizontal="center"/>
      <protection locked="0"/>
    </xf>
    <xf numFmtId="3" fontId="18" fillId="33" borderId="0" xfId="0" applyNumberFormat="1" applyFont="1" applyFill="1" applyBorder="1" applyAlignment="1" quotePrefix="1">
      <alignment horizontal="center"/>
    </xf>
    <xf numFmtId="0" fontId="8" fillId="33" borderId="12" xfId="0" applyFont="1" applyFill="1" applyBorder="1" applyAlignment="1" quotePrefix="1">
      <alignment/>
    </xf>
    <xf numFmtId="0" fontId="39" fillId="33" borderId="12" xfId="59" applyFont="1" applyFill="1" applyBorder="1" applyAlignment="1" quotePrefix="1">
      <alignment/>
      <protection/>
    </xf>
    <xf numFmtId="0" fontId="28" fillId="33" borderId="0" xfId="59" applyFill="1" applyAlignment="1">
      <alignment/>
      <protection/>
    </xf>
    <xf numFmtId="3" fontId="18" fillId="33" borderId="63" xfId="0" applyNumberFormat="1" applyFont="1" applyFill="1" applyBorder="1" applyAlignment="1" applyProtection="1">
      <alignment horizontal="center" vertical="center"/>
      <protection locked="0"/>
    </xf>
    <xf numFmtId="187" fontId="18" fillId="33" borderId="63" xfId="0" applyNumberFormat="1" applyFont="1" applyFill="1" applyBorder="1" applyAlignment="1" applyProtection="1">
      <alignment horizontal="center" vertical="center"/>
      <protection locked="0"/>
    </xf>
    <xf numFmtId="0" fontId="12" fillId="33" borderId="11" xfId="0" applyFont="1" applyFill="1" applyBorder="1" applyAlignment="1" quotePrefix="1">
      <alignment horizontal="center" vertical="center"/>
    </xf>
    <xf numFmtId="0" fontId="8" fillId="33" borderId="12" xfId="59" applyFont="1" applyFill="1" applyBorder="1" applyAlignment="1">
      <alignment horizontal="center" vertical="center"/>
      <protection/>
    </xf>
    <xf numFmtId="0" fontId="1" fillId="0" borderId="0" xfId="0" applyFont="1" applyAlignment="1">
      <alignment/>
    </xf>
    <xf numFmtId="0" fontId="30" fillId="0" borderId="0" xfId="55" applyFont="1" applyAlignment="1" applyProtection="1">
      <alignment/>
      <protection/>
    </xf>
    <xf numFmtId="0" fontId="46" fillId="33" borderId="0" xfId="0" applyFont="1" applyFill="1" applyAlignment="1">
      <alignment horizontal="left" vertical="center"/>
    </xf>
    <xf numFmtId="0" fontId="47" fillId="33" borderId="0" xfId="59" applyFont="1" applyFill="1" applyBorder="1" applyAlignment="1">
      <alignment horizontal="centerContinuous" vertical="center"/>
      <protection/>
    </xf>
    <xf numFmtId="0" fontId="48" fillId="33" borderId="0" xfId="0" applyFont="1" applyFill="1" applyBorder="1" applyAlignment="1">
      <alignment horizontal="center" vertical="center"/>
    </xf>
    <xf numFmtId="0" fontId="49" fillId="33" borderId="0" xfId="59" applyFont="1" applyFill="1" applyAlignment="1">
      <alignment vertical="center"/>
      <protection/>
    </xf>
    <xf numFmtId="0" fontId="47" fillId="33" borderId="0" xfId="59" applyFont="1" applyFill="1" applyBorder="1" applyAlignment="1">
      <alignment vertical="center"/>
      <protection/>
    </xf>
    <xf numFmtId="0" fontId="8" fillId="33" borderId="14" xfId="0" applyFont="1" applyFill="1" applyBorder="1" applyAlignment="1">
      <alignment vertical="center"/>
    </xf>
    <xf numFmtId="0" fontId="50" fillId="33" borderId="16" xfId="0" applyFont="1" applyFill="1" applyBorder="1" applyAlignment="1">
      <alignment horizontal="centerContinuous" vertical="center" wrapText="1"/>
    </xf>
    <xf numFmtId="0" fontId="47" fillId="33" borderId="11" xfId="0" applyFont="1" applyFill="1" applyBorder="1" applyAlignment="1">
      <alignment horizontal="center" vertical="center"/>
    </xf>
    <xf numFmtId="0" fontId="47" fillId="33" borderId="14" xfId="0" applyFont="1" applyFill="1" applyBorder="1" applyAlignment="1">
      <alignment horizontal="center" vertical="center"/>
    </xf>
    <xf numFmtId="0" fontId="50" fillId="33" borderId="16" xfId="0" applyFont="1" applyFill="1" applyBorder="1" applyAlignment="1">
      <alignment horizontal="center" vertical="center"/>
    </xf>
    <xf numFmtId="0" fontId="47" fillId="33" borderId="0" xfId="0" applyFont="1" applyFill="1" applyBorder="1" applyAlignment="1" quotePrefix="1">
      <alignment horizontal="left" wrapText="1"/>
    </xf>
    <xf numFmtId="0" fontId="50" fillId="33" borderId="23" xfId="0" applyFont="1" applyFill="1" applyBorder="1" applyAlignment="1" applyProtection="1">
      <alignment horizontal="center"/>
      <protection locked="0"/>
    </xf>
    <xf numFmtId="0" fontId="50" fillId="33" borderId="28" xfId="0" applyFont="1" applyFill="1" applyBorder="1" applyAlignment="1" applyProtection="1">
      <alignment horizontal="center"/>
      <protection locked="0"/>
    </xf>
    <xf numFmtId="0" fontId="50" fillId="33" borderId="12" xfId="0" applyFont="1" applyFill="1" applyBorder="1" applyAlignment="1" applyProtection="1">
      <alignment horizontal="center"/>
      <protection locked="0"/>
    </xf>
    <xf numFmtId="0" fontId="50" fillId="33" borderId="28" xfId="0" applyFont="1" applyFill="1" applyBorder="1" applyAlignment="1">
      <alignment/>
    </xf>
    <xf numFmtId="0" fontId="50" fillId="33" borderId="0" xfId="0" applyFont="1" applyFill="1" applyBorder="1" applyAlignment="1" quotePrefix="1">
      <alignment horizontal="left" vertical="center"/>
    </xf>
    <xf numFmtId="3" fontId="50" fillId="33" borderId="26" xfId="0" applyNumberFormat="1" applyFont="1" applyFill="1" applyBorder="1" applyAlignment="1" applyProtection="1">
      <alignment horizontal="center" vertical="center"/>
      <protection locked="0"/>
    </xf>
    <xf numFmtId="3" fontId="50" fillId="33" borderId="26" xfId="0" applyNumberFormat="1" applyFont="1" applyFill="1" applyBorder="1" applyAlignment="1" applyProtection="1" quotePrefix="1">
      <alignment horizontal="left" vertical="center"/>
      <protection locked="0"/>
    </xf>
    <xf numFmtId="187" fontId="50" fillId="33" borderId="63" xfId="0" applyNumberFormat="1" applyFont="1" applyFill="1" applyBorder="1" applyAlignment="1" applyProtection="1">
      <alignment horizontal="center" vertical="center"/>
      <protection locked="0"/>
    </xf>
    <xf numFmtId="0" fontId="50" fillId="33" borderId="28" xfId="0" applyFont="1" applyFill="1" applyBorder="1" applyAlignment="1">
      <alignment vertical="center"/>
    </xf>
    <xf numFmtId="0" fontId="50" fillId="33" borderId="0" xfId="0" applyFont="1" applyFill="1" applyBorder="1" applyAlignment="1">
      <alignment vertical="center"/>
    </xf>
    <xf numFmtId="187" fontId="50" fillId="33" borderId="26" xfId="0" applyNumberFormat="1" applyFont="1" applyFill="1" applyBorder="1" applyAlignment="1" applyProtection="1">
      <alignment horizontal="center" vertical="center"/>
      <protection locked="0"/>
    </xf>
    <xf numFmtId="0" fontId="18" fillId="33" borderId="0" xfId="0" applyFont="1" applyFill="1" applyAlignment="1">
      <alignment vertical="top"/>
    </xf>
    <xf numFmtId="0" fontId="8" fillId="33" borderId="12" xfId="0" applyFont="1" applyFill="1" applyBorder="1" applyAlignment="1" quotePrefix="1">
      <alignment vertical="top"/>
    </xf>
    <xf numFmtId="0" fontId="50" fillId="33" borderId="0" xfId="0" applyFont="1" applyFill="1" applyBorder="1" applyAlignment="1">
      <alignment vertical="top"/>
    </xf>
    <xf numFmtId="3" fontId="50" fillId="38" borderId="23" xfId="0" applyNumberFormat="1" applyFont="1" applyFill="1" applyBorder="1" applyAlignment="1" applyProtection="1">
      <alignment horizontal="center" vertical="top"/>
      <protection locked="0"/>
    </xf>
    <xf numFmtId="187" fontId="50" fillId="33" borderId="63" xfId="0" applyNumberFormat="1" applyFont="1" applyFill="1" applyBorder="1" applyAlignment="1" applyProtection="1">
      <alignment horizontal="center" vertical="top"/>
      <protection locked="0"/>
    </xf>
    <xf numFmtId="0" fontId="50" fillId="33" borderId="28" xfId="0" applyFont="1" applyFill="1" applyBorder="1" applyAlignment="1">
      <alignment vertical="top"/>
    </xf>
    <xf numFmtId="3" fontId="18" fillId="33" borderId="0" xfId="0" applyNumberFormat="1" applyFont="1" applyFill="1" applyBorder="1" applyAlignment="1" quotePrefix="1">
      <alignment horizontal="center" vertical="top"/>
    </xf>
    <xf numFmtId="3" fontId="18" fillId="33" borderId="0" xfId="0" applyNumberFormat="1" applyFont="1" applyFill="1" applyBorder="1" applyAlignment="1">
      <alignment horizontal="center" vertical="top"/>
    </xf>
    <xf numFmtId="0" fontId="47" fillId="33" borderId="0" xfId="0" applyFont="1" applyFill="1" applyBorder="1" applyAlignment="1">
      <alignment/>
    </xf>
    <xf numFmtId="3" fontId="50" fillId="33" borderId="23" xfId="0" applyNumberFormat="1" applyFont="1" applyFill="1" applyBorder="1" applyAlignment="1" applyProtection="1">
      <alignment horizontal="center"/>
      <protection locked="0"/>
    </xf>
    <xf numFmtId="3" fontId="50" fillId="33" borderId="12" xfId="0" applyNumberFormat="1" applyFont="1" applyFill="1" applyBorder="1" applyAlignment="1" applyProtection="1" quotePrefix="1">
      <alignment horizontal="center"/>
      <protection locked="0"/>
    </xf>
    <xf numFmtId="0" fontId="8" fillId="33" borderId="12" xfId="0" applyFont="1" applyFill="1" applyBorder="1" applyAlignment="1">
      <alignment vertical="top"/>
    </xf>
    <xf numFmtId="187" fontId="50" fillId="33" borderId="26" xfId="0" applyNumberFormat="1" applyFont="1" applyFill="1" applyBorder="1" applyAlignment="1" applyProtection="1">
      <alignment horizontal="center" vertical="top"/>
      <protection locked="0"/>
    </xf>
    <xf numFmtId="0" fontId="50" fillId="33" borderId="0" xfId="0" applyFont="1" applyFill="1" applyBorder="1" applyAlignment="1">
      <alignment horizontal="left" vertical="center"/>
    </xf>
    <xf numFmtId="3" fontId="50" fillId="38" borderId="23" xfId="0" applyNumberFormat="1" applyFont="1" applyFill="1" applyBorder="1" applyAlignment="1" applyProtection="1">
      <alignment horizontal="center" vertical="center"/>
      <protection locked="0"/>
    </xf>
    <xf numFmtId="0" fontId="47" fillId="33" borderId="0" xfId="0" applyFont="1" applyFill="1" applyBorder="1" applyAlignment="1">
      <alignment vertical="center"/>
    </xf>
    <xf numFmtId="3" fontId="50" fillId="33" borderId="28" xfId="0" applyNumberFormat="1" applyFont="1" applyFill="1" applyBorder="1" applyAlignment="1" applyProtection="1">
      <alignment horizontal="center"/>
      <protection locked="0"/>
    </xf>
    <xf numFmtId="3" fontId="50" fillId="33" borderId="12" xfId="0" applyNumberFormat="1" applyFont="1" applyFill="1" applyBorder="1" applyAlignment="1" applyProtection="1">
      <alignment horizontal="center"/>
      <protection locked="0"/>
    </xf>
    <xf numFmtId="0" fontId="50" fillId="33" borderId="19" xfId="0" applyFont="1" applyFill="1" applyBorder="1" applyAlignment="1">
      <alignment horizontal="left" vertical="center"/>
    </xf>
    <xf numFmtId="0" fontId="50" fillId="33" borderId="22" xfId="0" applyFont="1" applyFill="1" applyBorder="1" applyAlignment="1">
      <alignment vertical="center"/>
    </xf>
    <xf numFmtId="0" fontId="50" fillId="33" borderId="0" xfId="0" applyFont="1" applyFill="1" applyAlignment="1">
      <alignment vertical="center"/>
    </xf>
    <xf numFmtId="0" fontId="50" fillId="33" borderId="14" xfId="0" applyFont="1" applyFill="1" applyBorder="1" applyAlignment="1">
      <alignment vertical="center"/>
    </xf>
    <xf numFmtId="0" fontId="50" fillId="33" borderId="16" xfId="0" applyFont="1" applyFill="1" applyBorder="1" applyAlignment="1">
      <alignment vertical="center"/>
    </xf>
    <xf numFmtId="0" fontId="50" fillId="33" borderId="0" xfId="0" applyFont="1" applyFill="1" applyAlignment="1">
      <alignment/>
    </xf>
    <xf numFmtId="0" fontId="0" fillId="33" borderId="0" xfId="0" applyFont="1" applyFill="1" applyAlignment="1">
      <alignment/>
    </xf>
    <xf numFmtId="0" fontId="50" fillId="33" borderId="16" xfId="0" applyFont="1" applyFill="1" applyBorder="1" applyAlignment="1">
      <alignment horizontal="centerContinuous" vertical="top" wrapText="1"/>
    </xf>
    <xf numFmtId="0" fontId="47" fillId="33" borderId="0" xfId="0" applyFont="1" applyFill="1" applyBorder="1" applyAlignment="1" quotePrefix="1">
      <alignment horizontal="left" vertical="center" wrapText="1"/>
    </xf>
    <xf numFmtId="187" fontId="50" fillId="33" borderId="28" xfId="0" applyNumberFormat="1" applyFont="1" applyFill="1" applyBorder="1" applyAlignment="1" applyProtection="1">
      <alignment horizontal="center" vertical="center"/>
      <protection locked="0"/>
    </xf>
    <xf numFmtId="187" fontId="50" fillId="33" borderId="28" xfId="0" applyNumberFormat="1" applyFont="1" applyFill="1" applyBorder="1" applyAlignment="1" applyProtection="1">
      <alignment horizontal="center" vertical="top"/>
      <protection locked="0"/>
    </xf>
    <xf numFmtId="187" fontId="50" fillId="33" borderId="26" xfId="0" applyNumberFormat="1" applyFont="1" applyFill="1" applyBorder="1" applyAlignment="1" applyProtection="1">
      <alignment horizontal="center"/>
      <protection locked="0"/>
    </xf>
    <xf numFmtId="187" fontId="50" fillId="33" borderId="63" xfId="0" applyNumberFormat="1" applyFont="1" applyFill="1" applyBorder="1" applyAlignment="1" applyProtection="1">
      <alignment horizontal="center"/>
      <protection locked="0"/>
    </xf>
    <xf numFmtId="187" fontId="50" fillId="33" borderId="28" xfId="0" applyNumberFormat="1" applyFont="1" applyFill="1" applyBorder="1" applyAlignment="1" applyProtection="1">
      <alignment horizontal="center"/>
      <protection locked="0"/>
    </xf>
    <xf numFmtId="0" fontId="11" fillId="33" borderId="12" xfId="0" applyFont="1" applyFill="1" applyBorder="1" applyAlignment="1">
      <alignment vertical="top"/>
    </xf>
    <xf numFmtId="0" fontId="47" fillId="33" borderId="0" xfId="0" applyFont="1" applyFill="1" applyBorder="1" applyAlignment="1" quotePrefix="1">
      <alignment horizontal="left" vertical="center"/>
    </xf>
    <xf numFmtId="0" fontId="50" fillId="33" borderId="19" xfId="0" applyFont="1" applyFill="1" applyBorder="1" applyAlignment="1">
      <alignment vertical="center"/>
    </xf>
    <xf numFmtId="3" fontId="50" fillId="33" borderId="59" xfId="0" applyNumberFormat="1" applyFont="1" applyFill="1" applyBorder="1" applyAlignment="1" applyProtection="1">
      <alignment horizontal="center" vertical="center"/>
      <protection locked="0"/>
    </xf>
    <xf numFmtId="187" fontId="50" fillId="33" borderId="22" xfId="0" applyNumberFormat="1" applyFont="1" applyFill="1" applyBorder="1" applyAlignment="1" applyProtection="1">
      <alignment horizontal="center" vertical="center"/>
      <protection locked="0"/>
    </xf>
    <xf numFmtId="0" fontId="50" fillId="33" borderId="16" xfId="0" applyFont="1" applyFill="1" applyBorder="1" applyAlignment="1">
      <alignment horizontal="justify" vertical="center" wrapText="1"/>
    </xf>
    <xf numFmtId="0" fontId="47" fillId="33" borderId="17" xfId="0" applyFont="1" applyFill="1" applyBorder="1" applyAlignment="1">
      <alignment horizontal="centerContinuous" wrapText="1"/>
    </xf>
    <xf numFmtId="0" fontId="12" fillId="33" borderId="13" xfId="0" applyFont="1" applyFill="1" applyBorder="1" applyAlignment="1">
      <alignment horizontal="center" wrapText="1"/>
    </xf>
    <xf numFmtId="0" fontId="18" fillId="33" borderId="21" xfId="0" applyFont="1" applyFill="1" applyBorder="1" applyAlignment="1">
      <alignment vertical="center"/>
    </xf>
    <xf numFmtId="0" fontId="50" fillId="33" borderId="19" xfId="0" applyFont="1" applyFill="1" applyBorder="1" applyAlignment="1">
      <alignment horizontal="centerContinuous" vertical="center" wrapText="1"/>
    </xf>
    <xf numFmtId="0" fontId="12" fillId="33" borderId="10" xfId="0" applyFont="1" applyFill="1" applyBorder="1" applyAlignment="1">
      <alignment horizontal="centerContinuous" vertical="top" wrapText="1"/>
    </xf>
    <xf numFmtId="0" fontId="18" fillId="33" borderId="22" xfId="0" applyFont="1" applyFill="1" applyBorder="1" applyAlignment="1">
      <alignment vertical="center"/>
    </xf>
    <xf numFmtId="0" fontId="8" fillId="33" borderId="12" xfId="0" applyFont="1" applyFill="1" applyBorder="1" applyAlignment="1" applyProtection="1">
      <alignment horizontal="center"/>
      <protection locked="0"/>
    </xf>
    <xf numFmtId="0" fontId="18" fillId="33" borderId="28" xfId="0" applyFont="1" applyFill="1" applyBorder="1" applyAlignment="1">
      <alignment/>
    </xf>
    <xf numFmtId="3" fontId="18" fillId="38" borderId="23" xfId="0" applyNumberFormat="1" applyFont="1" applyFill="1" applyBorder="1" applyAlignment="1" applyProtection="1">
      <alignment horizontal="center" vertical="center"/>
      <protection locked="0"/>
    </xf>
    <xf numFmtId="0" fontId="18" fillId="33" borderId="28" xfId="0" applyFont="1" applyFill="1" applyBorder="1" applyAlignment="1">
      <alignment vertical="center"/>
    </xf>
    <xf numFmtId="3" fontId="8" fillId="33" borderId="12" xfId="0" applyNumberFormat="1" applyFont="1" applyFill="1" applyBorder="1" applyAlignment="1" applyProtection="1">
      <alignment horizontal="center"/>
      <protection locked="0"/>
    </xf>
    <xf numFmtId="3" fontId="18" fillId="33" borderId="12" xfId="0" applyNumberFormat="1" applyFont="1" applyFill="1" applyBorder="1" applyAlignment="1" applyProtection="1">
      <alignment horizontal="center"/>
      <protection locked="0"/>
    </xf>
    <xf numFmtId="3" fontId="18" fillId="33" borderId="64" xfId="0" applyNumberFormat="1" applyFont="1" applyFill="1" applyBorder="1" applyAlignment="1" applyProtection="1">
      <alignment horizontal="center" vertical="center"/>
      <protection locked="0"/>
    </xf>
    <xf numFmtId="0" fontId="18" fillId="33" borderId="16" xfId="0" applyFont="1" applyFill="1" applyBorder="1" applyAlignment="1">
      <alignment vertical="center"/>
    </xf>
    <xf numFmtId="0" fontId="53" fillId="0" borderId="0" xfId="59" applyFont="1" applyFill="1" applyBorder="1">
      <alignment/>
      <protection/>
    </xf>
    <xf numFmtId="0" fontId="5" fillId="0" borderId="0" xfId="59" applyFont="1" applyFill="1">
      <alignment/>
      <protection/>
    </xf>
    <xf numFmtId="0" fontId="5" fillId="0" borderId="0" xfId="59" applyFont="1" applyFill="1" applyBorder="1">
      <alignment/>
      <protection/>
    </xf>
    <xf numFmtId="0" fontId="49" fillId="0" borderId="0" xfId="59" applyFont="1" applyFill="1" applyAlignment="1">
      <alignment vertical="center"/>
      <protection/>
    </xf>
    <xf numFmtId="0" fontId="49" fillId="0" borderId="0" xfId="59" applyFont="1" applyFill="1" applyBorder="1" applyAlignment="1">
      <alignment vertical="center"/>
      <protection/>
    </xf>
    <xf numFmtId="0" fontId="18" fillId="0" borderId="0" xfId="0" applyFont="1" applyFill="1" applyAlignment="1">
      <alignment vertical="center"/>
    </xf>
    <xf numFmtId="0" fontId="50" fillId="33" borderId="17" xfId="0" applyFont="1" applyFill="1" applyBorder="1" applyAlignment="1">
      <alignment horizontal="centerContinuous" vertical="center" wrapText="1"/>
    </xf>
    <xf numFmtId="0" fontId="47" fillId="33" borderId="14" xfId="0" applyFont="1" applyFill="1" applyBorder="1" applyAlignment="1">
      <alignment horizontal="centerContinuous" vertical="center"/>
    </xf>
    <xf numFmtId="0" fontId="50" fillId="33" borderId="17" xfId="0" applyFont="1" applyFill="1" applyBorder="1" applyAlignment="1">
      <alignment horizontal="centerContinuous" vertical="center"/>
    </xf>
    <xf numFmtId="0" fontId="50" fillId="33" borderId="16" xfId="0" applyFont="1" applyFill="1" applyBorder="1" applyAlignment="1">
      <alignment horizontal="centerContinuous" vertical="center"/>
    </xf>
    <xf numFmtId="0" fontId="47" fillId="33" borderId="15" xfId="0" applyFont="1" applyFill="1" applyBorder="1" applyAlignment="1">
      <alignment horizontal="centerContinuous" vertical="center"/>
    </xf>
    <xf numFmtId="0" fontId="50" fillId="33" borderId="15" xfId="0" applyFont="1" applyFill="1" applyBorder="1" applyAlignment="1">
      <alignment horizontal="centerContinuous" vertical="center"/>
    </xf>
    <xf numFmtId="0" fontId="47" fillId="33" borderId="17" xfId="0" applyFont="1" applyFill="1" applyBorder="1" applyAlignment="1">
      <alignment horizontal="centerContinuous" vertical="center"/>
    </xf>
    <xf numFmtId="0" fontId="50" fillId="0" borderId="21" xfId="0" applyFont="1" applyFill="1" applyBorder="1" applyAlignment="1">
      <alignment horizontal="centerContinuous" vertical="center"/>
    </xf>
    <xf numFmtId="0" fontId="18" fillId="0" borderId="0" xfId="0" applyFont="1" applyFill="1" applyBorder="1" applyAlignment="1">
      <alignment vertical="center"/>
    </xf>
    <xf numFmtId="0" fontId="50" fillId="33" borderId="19" xfId="0" applyFont="1" applyFill="1" applyBorder="1" applyAlignment="1">
      <alignment horizontal="centerContinuous" vertical="top" wrapText="1"/>
    </xf>
    <xf numFmtId="0" fontId="47" fillId="33" borderId="11" xfId="0" applyFont="1" applyFill="1" applyBorder="1" applyAlignment="1">
      <alignment horizontal="centerContinuous" vertical="center" wrapText="1"/>
    </xf>
    <xf numFmtId="0" fontId="47" fillId="33" borderId="16" xfId="0" applyFont="1" applyFill="1" applyBorder="1" applyAlignment="1">
      <alignment horizontal="centerContinuous" vertical="center" wrapText="1"/>
    </xf>
    <xf numFmtId="0" fontId="47" fillId="33" borderId="14" xfId="0" applyFont="1" applyFill="1" applyBorder="1" applyAlignment="1">
      <alignment horizontal="centerContinuous" vertical="center" wrapText="1"/>
    </xf>
    <xf numFmtId="0" fontId="47" fillId="0" borderId="16" xfId="0" applyFont="1" applyFill="1" applyBorder="1" applyAlignment="1">
      <alignment horizontal="centerContinuous" vertical="center" wrapText="1"/>
    </xf>
    <xf numFmtId="3" fontId="50" fillId="38" borderId="28" xfId="0" applyNumberFormat="1" applyFont="1" applyFill="1" applyBorder="1" applyAlignment="1" applyProtection="1">
      <alignment horizontal="center" vertical="center"/>
      <protection locked="0"/>
    </xf>
    <xf numFmtId="3" fontId="50" fillId="38" borderId="12" xfId="0" applyNumberFormat="1" applyFont="1" applyFill="1" applyBorder="1" applyAlignment="1" applyProtection="1">
      <alignment horizontal="center" vertical="center"/>
      <protection locked="0"/>
    </xf>
    <xf numFmtId="187" fontId="50" fillId="33" borderId="46" xfId="0" applyNumberFormat="1" applyFont="1" applyFill="1" applyBorder="1" applyAlignment="1" applyProtection="1">
      <alignment horizontal="center" vertical="center"/>
      <protection locked="0"/>
    </xf>
    <xf numFmtId="187" fontId="50" fillId="0" borderId="28" xfId="0" applyNumberFormat="1" applyFont="1" applyFill="1" applyBorder="1" applyAlignment="1" applyProtection="1">
      <alignment horizontal="center" vertical="center"/>
      <protection locked="0"/>
    </xf>
    <xf numFmtId="0" fontId="18" fillId="0" borderId="0" xfId="0" applyFont="1" applyFill="1" applyAlignment="1">
      <alignment/>
    </xf>
    <xf numFmtId="0" fontId="47" fillId="33" borderId="0" xfId="0" applyFont="1" applyFill="1" applyBorder="1" applyAlignment="1" quotePrefix="1">
      <alignment horizontal="left"/>
    </xf>
    <xf numFmtId="187" fontId="50" fillId="33" borderId="54" xfId="0" applyNumberFormat="1" applyFont="1" applyFill="1" applyBorder="1" applyAlignment="1" applyProtection="1">
      <alignment horizontal="center"/>
      <protection locked="0"/>
    </xf>
    <xf numFmtId="187" fontId="50" fillId="33" borderId="65" xfId="0" applyNumberFormat="1" applyFont="1" applyFill="1" applyBorder="1" applyAlignment="1" applyProtection="1">
      <alignment horizontal="center"/>
      <protection locked="0"/>
    </xf>
    <xf numFmtId="187" fontId="50" fillId="33" borderId="46" xfId="0" applyNumberFormat="1" applyFont="1" applyFill="1" applyBorder="1" applyAlignment="1" applyProtection="1">
      <alignment horizontal="center"/>
      <protection locked="0"/>
    </xf>
    <xf numFmtId="187" fontId="50" fillId="0" borderId="28" xfId="0" applyNumberFormat="1" applyFont="1" applyFill="1" applyBorder="1" applyAlignment="1" applyProtection="1">
      <alignment horizontal="center"/>
      <protection locked="0"/>
    </xf>
    <xf numFmtId="0" fontId="18" fillId="0" borderId="0" xfId="0" applyFont="1" applyFill="1" applyBorder="1" applyAlignment="1">
      <alignment/>
    </xf>
    <xf numFmtId="3" fontId="50" fillId="33" borderId="54" xfId="0" applyNumberFormat="1" applyFont="1" applyFill="1" applyBorder="1" applyAlignment="1" applyProtection="1">
      <alignment horizontal="center" vertical="center"/>
      <protection locked="0"/>
    </xf>
    <xf numFmtId="3" fontId="50" fillId="33" borderId="65" xfId="0" applyNumberFormat="1" applyFont="1" applyFill="1" applyBorder="1" applyAlignment="1" applyProtection="1">
      <alignment horizontal="center" vertical="center"/>
      <protection locked="0"/>
    </xf>
    <xf numFmtId="3" fontId="50" fillId="33" borderId="46" xfId="0" applyNumberFormat="1" applyFont="1" applyFill="1" applyBorder="1" applyAlignment="1" applyProtection="1">
      <alignment horizontal="center" vertical="center"/>
      <protection locked="0"/>
    </xf>
    <xf numFmtId="3" fontId="50" fillId="33" borderId="63" xfId="0" applyNumberFormat="1" applyFont="1" applyFill="1" applyBorder="1" applyAlignment="1" applyProtection="1">
      <alignment horizontal="center" vertical="center"/>
      <protection locked="0"/>
    </xf>
    <xf numFmtId="187" fontId="50" fillId="33" borderId="54" xfId="0" applyNumberFormat="1" applyFont="1" applyFill="1" applyBorder="1" applyAlignment="1" applyProtection="1">
      <alignment horizontal="center" vertical="center"/>
      <protection locked="0"/>
    </xf>
    <xf numFmtId="187" fontId="50" fillId="33" borderId="65" xfId="0" applyNumberFormat="1" applyFont="1" applyFill="1" applyBorder="1" applyAlignment="1" applyProtection="1">
      <alignment horizontal="center" vertical="center"/>
      <protection locked="0"/>
    </xf>
    <xf numFmtId="187" fontId="50" fillId="33" borderId="27" xfId="0" applyNumberFormat="1" applyFont="1" applyFill="1" applyBorder="1" applyAlignment="1" applyProtection="1">
      <alignment horizontal="center" vertical="center"/>
      <protection locked="0"/>
    </xf>
    <xf numFmtId="187" fontId="50" fillId="33" borderId="59" xfId="0" applyNumberFormat="1" applyFont="1" applyFill="1" applyBorder="1" applyAlignment="1" applyProtection="1">
      <alignment horizontal="center" vertical="center"/>
      <protection locked="0"/>
    </xf>
    <xf numFmtId="187" fontId="50" fillId="33" borderId="58" xfId="0" applyNumberFormat="1" applyFont="1" applyFill="1" applyBorder="1" applyAlignment="1" applyProtection="1">
      <alignment horizontal="center" vertical="center"/>
      <protection locked="0"/>
    </xf>
    <xf numFmtId="187" fontId="50" fillId="33" borderId="66" xfId="0" applyNumberFormat="1" applyFont="1" applyFill="1" applyBorder="1" applyAlignment="1" applyProtection="1">
      <alignment horizontal="center" vertical="center"/>
      <protection locked="0"/>
    </xf>
    <xf numFmtId="187" fontId="50" fillId="33" borderId="64" xfId="0" applyNumberFormat="1" applyFont="1" applyFill="1" applyBorder="1" applyAlignment="1" applyProtection="1">
      <alignment horizontal="center" vertical="center"/>
      <protection locked="0"/>
    </xf>
    <xf numFmtId="187" fontId="50" fillId="0" borderId="22" xfId="0" applyNumberFormat="1" applyFont="1" applyFill="1" applyBorder="1" applyAlignment="1" applyProtection="1">
      <alignment horizontal="center" vertical="center"/>
      <protection locked="0"/>
    </xf>
    <xf numFmtId="0" fontId="0" fillId="0" borderId="0" xfId="0" applyFill="1" applyBorder="1" applyAlignment="1">
      <alignment/>
    </xf>
    <xf numFmtId="0" fontId="0" fillId="0" borderId="0" xfId="0" applyFill="1" applyAlignment="1">
      <alignment/>
    </xf>
    <xf numFmtId="0" fontId="46" fillId="33" borderId="0" xfId="59" applyFont="1" applyFill="1" applyBorder="1" applyAlignment="1">
      <alignment vertical="center"/>
      <protection/>
    </xf>
    <xf numFmtId="0" fontId="46" fillId="33" borderId="0" xfId="59" applyFont="1" applyFill="1" applyAlignment="1">
      <alignment horizontal="left" vertical="center"/>
      <protection/>
    </xf>
    <xf numFmtId="0" fontId="54" fillId="33" borderId="0" xfId="59" applyFont="1" applyFill="1" applyAlignment="1">
      <alignment vertical="center"/>
      <protection/>
    </xf>
    <xf numFmtId="0" fontId="50" fillId="33" borderId="14" xfId="59" applyFont="1" applyFill="1" applyBorder="1">
      <alignment/>
      <protection/>
    </xf>
    <xf numFmtId="0" fontId="50" fillId="33" borderId="15" xfId="59" applyFont="1" applyFill="1" applyBorder="1">
      <alignment/>
      <protection/>
    </xf>
    <xf numFmtId="0" fontId="47" fillId="33" borderId="15" xfId="59" applyFont="1" applyFill="1" applyBorder="1" applyAlignment="1">
      <alignment horizontal="center" vertical="center"/>
      <protection/>
    </xf>
    <xf numFmtId="0" fontId="50" fillId="33" borderId="15" xfId="59" applyFont="1" applyFill="1" applyBorder="1" applyAlignment="1">
      <alignment horizontal="center" vertical="center"/>
      <protection/>
    </xf>
    <xf numFmtId="0" fontId="50" fillId="33" borderId="16" xfId="59" applyFont="1" applyFill="1" applyBorder="1" applyAlignment="1">
      <alignment horizontal="center" vertical="center"/>
      <protection/>
    </xf>
    <xf numFmtId="0" fontId="47" fillId="33" borderId="0" xfId="59" applyFont="1" applyFill="1" applyBorder="1" applyAlignment="1">
      <alignment/>
      <protection/>
    </xf>
    <xf numFmtId="187" fontId="50" fillId="33" borderId="23" xfId="44" applyNumberFormat="1" applyFont="1" applyFill="1" applyBorder="1" applyAlignment="1" applyProtection="1">
      <alignment horizontal="center"/>
      <protection locked="0"/>
    </xf>
    <xf numFmtId="187" fontId="50" fillId="33" borderId="13" xfId="44" applyNumberFormat="1" applyFont="1" applyFill="1" applyBorder="1" applyAlignment="1" applyProtection="1">
      <alignment horizontal="center"/>
      <protection locked="0"/>
    </xf>
    <xf numFmtId="0" fontId="50" fillId="33" borderId="21" xfId="59" applyFont="1" applyFill="1" applyBorder="1" applyAlignment="1">
      <alignment/>
      <protection/>
    </xf>
    <xf numFmtId="187" fontId="50" fillId="33" borderId="12" xfId="44" applyNumberFormat="1" applyFont="1" applyFill="1" applyBorder="1" applyAlignment="1" applyProtection="1">
      <alignment horizontal="center"/>
      <protection locked="0"/>
    </xf>
    <xf numFmtId="0" fontId="50" fillId="33" borderId="28" xfId="59" applyFont="1" applyFill="1" applyBorder="1">
      <alignment/>
      <protection/>
    </xf>
    <xf numFmtId="187" fontId="50" fillId="33" borderId="23" xfId="44" applyNumberFormat="1" applyFont="1" applyFill="1" applyBorder="1" applyAlignment="1" applyProtection="1">
      <alignment horizontal="center" vertical="center"/>
      <protection locked="0"/>
    </xf>
    <xf numFmtId="187" fontId="50" fillId="33" borderId="12" xfId="44" applyNumberFormat="1" applyFont="1" applyFill="1" applyBorder="1" applyAlignment="1" applyProtection="1">
      <alignment horizontal="center" vertical="center"/>
      <protection locked="0"/>
    </xf>
    <xf numFmtId="0" fontId="50" fillId="33" borderId="28" xfId="59" applyFont="1" applyFill="1" applyBorder="1" applyAlignment="1">
      <alignment vertical="center"/>
      <protection/>
    </xf>
    <xf numFmtId="0" fontId="50" fillId="0" borderId="28" xfId="0" applyFont="1" applyFill="1" applyBorder="1" applyAlignment="1" quotePrefix="1">
      <alignment vertical="center"/>
    </xf>
    <xf numFmtId="0" fontId="8" fillId="39" borderId="12" xfId="59" applyFont="1" applyFill="1" applyBorder="1" applyAlignment="1">
      <alignment horizontal="center" vertical="center"/>
      <protection/>
    </xf>
    <xf numFmtId="0" fontId="50" fillId="39" borderId="28" xfId="0" applyFont="1" applyFill="1" applyBorder="1" applyAlignment="1" quotePrefix="1">
      <alignment vertical="center"/>
    </xf>
    <xf numFmtId="0" fontId="50" fillId="39" borderId="28" xfId="0" applyFont="1" applyFill="1" applyBorder="1" applyAlignment="1" quotePrefix="1">
      <alignment vertical="center" wrapText="1"/>
    </xf>
    <xf numFmtId="0" fontId="50" fillId="33" borderId="28" xfId="59" applyFont="1" applyFill="1" applyBorder="1" applyAlignment="1">
      <alignment/>
      <protection/>
    </xf>
    <xf numFmtId="0" fontId="39" fillId="39" borderId="12" xfId="59" applyFont="1" applyFill="1" applyBorder="1" applyAlignment="1">
      <alignment vertical="center"/>
      <protection/>
    </xf>
    <xf numFmtId="0" fontId="28" fillId="33" borderId="0" xfId="59" applyFill="1" applyAlignment="1">
      <alignment vertical="top"/>
      <protection/>
    </xf>
    <xf numFmtId="0" fontId="41" fillId="33" borderId="12" xfId="59" applyFont="1" applyFill="1" applyBorder="1" applyAlignment="1">
      <alignment vertical="top"/>
      <protection/>
    </xf>
    <xf numFmtId="0" fontId="50" fillId="33" borderId="0" xfId="0" applyFont="1" applyFill="1" applyBorder="1" applyAlignment="1" quotePrefix="1">
      <alignment horizontal="left" vertical="top"/>
    </xf>
    <xf numFmtId="187" fontId="50" fillId="33" borderId="23" xfId="44" applyNumberFormat="1" applyFont="1" applyFill="1" applyBorder="1" applyAlignment="1" applyProtection="1">
      <alignment horizontal="center" vertical="top"/>
      <protection locked="0"/>
    </xf>
    <xf numFmtId="187" fontId="50" fillId="33" borderId="10" xfId="44" applyNumberFormat="1" applyFont="1" applyFill="1" applyBorder="1" applyAlignment="1" applyProtection="1">
      <alignment horizontal="center" vertical="top"/>
      <protection locked="0"/>
    </xf>
    <xf numFmtId="0" fontId="50" fillId="33" borderId="22" xfId="59" applyFont="1" applyFill="1" applyBorder="1" applyAlignment="1">
      <alignment vertical="top"/>
      <protection/>
    </xf>
    <xf numFmtId="0" fontId="50" fillId="33" borderId="0" xfId="59" applyFont="1" applyFill="1">
      <alignment/>
      <protection/>
    </xf>
    <xf numFmtId="0" fontId="50" fillId="33" borderId="22" xfId="59" applyFont="1" applyFill="1" applyBorder="1">
      <alignment/>
      <protection/>
    </xf>
    <xf numFmtId="0" fontId="1" fillId="36" borderId="52" xfId="0" applyFont="1" applyFill="1" applyBorder="1" applyAlignment="1">
      <alignment horizontal="center" vertical="center"/>
    </xf>
    <xf numFmtId="0" fontId="1" fillId="36" borderId="57" xfId="0" applyFont="1" applyFill="1" applyBorder="1" applyAlignment="1">
      <alignment horizontal="center" vertical="center"/>
    </xf>
    <xf numFmtId="0" fontId="1" fillId="36" borderId="30" xfId="0" applyFont="1" applyFill="1" applyBorder="1" applyAlignment="1" quotePrefix="1">
      <alignment horizontal="center" vertical="center"/>
    </xf>
    <xf numFmtId="0" fontId="1" fillId="36" borderId="67" xfId="0" applyFont="1" applyFill="1" applyBorder="1" applyAlignment="1" quotePrefix="1">
      <alignment horizontal="center" vertical="center"/>
    </xf>
    <xf numFmtId="0" fontId="1" fillId="34" borderId="44" xfId="0" applyFont="1" applyFill="1" applyBorder="1" applyAlignment="1">
      <alignment horizontal="center" vertical="center"/>
    </xf>
    <xf numFmtId="0" fontId="50" fillId="33" borderId="15" xfId="0" applyFont="1" applyFill="1" applyBorder="1" applyAlignment="1" quotePrefix="1">
      <alignment horizontal="justify" vertical="top" wrapText="1"/>
    </xf>
    <xf numFmtId="0" fontId="46" fillId="33" borderId="0" xfId="59" applyFont="1" applyFill="1" applyBorder="1" applyAlignment="1">
      <alignment horizontal="center" vertical="center"/>
      <protection/>
    </xf>
    <xf numFmtId="0" fontId="12" fillId="34" borderId="18" xfId="0" applyFont="1" applyFill="1" applyBorder="1" applyAlignment="1">
      <alignment horizontal="center" vertical="center"/>
    </xf>
    <xf numFmtId="0" fontId="12" fillId="34" borderId="20" xfId="0" applyFont="1" applyFill="1" applyBorder="1" applyAlignment="1">
      <alignment horizontal="center" vertical="center"/>
    </xf>
    <xf numFmtId="0" fontId="12" fillId="34" borderId="21" xfId="0" applyFont="1" applyFill="1" applyBorder="1" applyAlignment="1">
      <alignment horizontal="center" vertical="center"/>
    </xf>
    <xf numFmtId="0" fontId="12" fillId="34" borderId="22" xfId="0" applyFont="1" applyFill="1" applyBorder="1" applyAlignment="1">
      <alignment horizontal="center" vertical="center"/>
    </xf>
    <xf numFmtId="0" fontId="12" fillId="34" borderId="14"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16" xfId="0" applyFont="1" applyFill="1" applyBorder="1" applyAlignment="1">
      <alignment horizontal="center" vertical="center"/>
    </xf>
    <xf numFmtId="0" fontId="19" fillId="33" borderId="14" xfId="0" applyFont="1" applyFill="1" applyBorder="1" applyAlignment="1" quotePrefix="1">
      <alignment horizontal="left" vertical="center" wrapText="1"/>
    </xf>
    <xf numFmtId="0" fontId="8" fillId="33" borderId="15" xfId="0" applyFont="1" applyFill="1" applyBorder="1" applyAlignment="1">
      <alignment horizontal="justify" vertical="center" wrapText="1"/>
    </xf>
    <xf numFmtId="0" fontId="52" fillId="33" borderId="15" xfId="59" applyFont="1" applyFill="1" applyBorder="1" applyAlignment="1" quotePrefix="1">
      <alignment horizontal="left" vertical="center" wrapText="1"/>
      <protection/>
    </xf>
    <xf numFmtId="0" fontId="52" fillId="33" borderId="19" xfId="59" applyFont="1" applyFill="1" applyBorder="1" applyAlignment="1" quotePrefix="1">
      <alignment horizontal="left" vertical="center" wrapText="1"/>
      <protection/>
    </xf>
    <xf numFmtId="0" fontId="47" fillId="33" borderId="13" xfId="59" applyFont="1" applyFill="1" applyBorder="1" applyAlignment="1">
      <alignment horizontal="center" vertical="center" wrapText="1"/>
      <protection/>
    </xf>
    <xf numFmtId="0" fontId="47" fillId="33" borderId="21" xfId="59" applyFont="1" applyFill="1" applyBorder="1" applyAlignment="1">
      <alignment horizontal="center" vertical="center" wrapText="1"/>
      <protection/>
    </xf>
    <xf numFmtId="0" fontId="47" fillId="33" borderId="12" xfId="59" applyFont="1" applyFill="1" applyBorder="1" applyAlignment="1">
      <alignment horizontal="center" vertical="center" wrapText="1"/>
      <protection/>
    </xf>
    <xf numFmtId="0" fontId="47" fillId="33" borderId="28" xfId="59" applyFont="1" applyFill="1" applyBorder="1" applyAlignment="1">
      <alignment horizontal="center" vertical="center" wrapText="1"/>
      <protection/>
    </xf>
    <xf numFmtId="0" fontId="47" fillId="33" borderId="10" xfId="59" applyFont="1" applyFill="1" applyBorder="1" applyAlignment="1">
      <alignment horizontal="center" vertical="center" wrapText="1"/>
      <protection/>
    </xf>
    <xf numFmtId="0" fontId="47" fillId="33" borderId="22" xfId="59" applyFont="1" applyFill="1" applyBorder="1" applyAlignment="1">
      <alignment horizontal="center" vertical="center" wrapText="1"/>
      <protection/>
    </xf>
    <xf numFmtId="0" fontId="50" fillId="33" borderId="23" xfId="59" applyFont="1" applyFill="1" applyBorder="1" applyAlignment="1">
      <alignment horizontal="center" vertical="center" wrapText="1"/>
      <protection/>
    </xf>
    <xf numFmtId="0" fontId="50" fillId="33" borderId="20" xfId="59" applyFont="1" applyFill="1" applyBorder="1" applyAlignment="1">
      <alignment horizontal="center" vertical="center" wrapText="1"/>
      <protection/>
    </xf>
    <xf numFmtId="0" fontId="50" fillId="33" borderId="18" xfId="59" applyFont="1" applyFill="1" applyBorder="1" applyAlignment="1">
      <alignment horizontal="center" vertical="center" wrapText="1"/>
      <protection/>
    </xf>
    <xf numFmtId="0" fontId="46" fillId="33" borderId="0" xfId="59" applyFont="1" applyFill="1" applyAlignment="1">
      <alignment horizontal="center" vertical="center"/>
      <protection/>
    </xf>
    <xf numFmtId="0" fontId="8" fillId="33" borderId="13" xfId="59" applyFont="1" applyFill="1" applyBorder="1" applyAlignment="1">
      <alignment horizontal="center" vertical="center"/>
      <protection/>
    </xf>
    <xf numFmtId="0" fontId="8" fillId="33" borderId="17" xfId="59" applyFont="1" applyFill="1" applyBorder="1" applyAlignment="1">
      <alignment horizontal="center" vertical="center"/>
      <protection/>
    </xf>
    <xf numFmtId="0" fontId="8" fillId="33" borderId="12" xfId="59" applyFont="1" applyFill="1" applyBorder="1" applyAlignment="1">
      <alignment horizontal="center" vertical="center"/>
      <protection/>
    </xf>
    <xf numFmtId="0" fontId="8" fillId="33" borderId="0" xfId="59" applyFont="1" applyFill="1" applyBorder="1" applyAlignment="1">
      <alignment horizontal="center" vertical="center"/>
      <protection/>
    </xf>
    <xf numFmtId="0" fontId="8" fillId="33" borderId="10" xfId="59" applyFont="1" applyFill="1" applyBorder="1" applyAlignment="1">
      <alignment horizontal="center" vertical="center"/>
      <protection/>
    </xf>
    <xf numFmtId="0" fontId="8" fillId="33" borderId="19" xfId="59" applyFont="1" applyFill="1" applyBorder="1" applyAlignment="1">
      <alignment horizontal="center" vertical="center"/>
      <protection/>
    </xf>
    <xf numFmtId="0" fontId="47" fillId="33" borderId="14" xfId="59" applyFont="1" applyFill="1" applyBorder="1" applyAlignment="1">
      <alignment horizontal="center" vertical="center"/>
      <protection/>
    </xf>
    <xf numFmtId="0" fontId="47" fillId="33" borderId="15" xfId="59" applyFont="1" applyFill="1" applyBorder="1" applyAlignment="1">
      <alignment horizontal="center" vertical="center"/>
      <protection/>
    </xf>
    <xf numFmtId="0" fontId="47" fillId="33" borderId="16" xfId="59" applyFont="1" applyFill="1" applyBorder="1" applyAlignment="1">
      <alignment horizontal="center" vertical="center"/>
      <protection/>
    </xf>
    <xf numFmtId="0" fontId="50" fillId="33" borderId="16" xfId="59" applyFont="1" applyFill="1" applyBorder="1" applyAlignment="1">
      <alignment horizontal="center" vertical="center"/>
      <protection/>
    </xf>
    <xf numFmtId="0" fontId="8" fillId="34" borderId="17" xfId="59" applyFont="1" applyFill="1" applyBorder="1" applyAlignment="1">
      <alignment horizontal="center" vertical="center"/>
      <protection/>
    </xf>
    <xf numFmtId="0" fontId="8" fillId="34" borderId="21" xfId="59" applyFont="1" applyFill="1" applyBorder="1" applyAlignment="1">
      <alignment horizontal="center" vertical="center"/>
      <protection/>
    </xf>
    <xf numFmtId="0" fontId="8" fillId="34" borderId="0" xfId="59" applyFont="1" applyFill="1" applyBorder="1" applyAlignment="1">
      <alignment horizontal="center" vertical="center"/>
      <protection/>
    </xf>
    <xf numFmtId="0" fontId="8" fillId="34" borderId="28" xfId="59" applyFont="1" applyFill="1" applyBorder="1" applyAlignment="1">
      <alignment horizontal="center" vertical="center"/>
      <protection/>
    </xf>
    <xf numFmtId="0" fontId="8" fillId="34" borderId="19" xfId="59" applyFont="1" applyFill="1" applyBorder="1" applyAlignment="1">
      <alignment horizontal="center" vertical="center"/>
      <protection/>
    </xf>
    <xf numFmtId="0" fontId="8" fillId="34" borderId="22" xfId="59" applyFont="1" applyFill="1" applyBorder="1" applyAlignment="1">
      <alignment horizontal="center" vertical="center"/>
      <protection/>
    </xf>
    <xf numFmtId="0" fontId="12" fillId="34" borderId="14" xfId="59" applyFont="1" applyFill="1" applyBorder="1" applyAlignment="1">
      <alignment horizontal="center" vertical="center"/>
      <protection/>
    </xf>
    <xf numFmtId="0" fontId="12" fillId="34" borderId="16" xfId="59" applyFont="1" applyFill="1" applyBorder="1" applyAlignment="1">
      <alignment horizontal="center" vertical="center"/>
      <protection/>
    </xf>
    <xf numFmtId="0" fontId="8" fillId="34" borderId="16" xfId="59" applyFont="1" applyFill="1" applyBorder="1" applyAlignment="1">
      <alignment horizontal="center" vertical="center"/>
      <protection/>
    </xf>
    <xf numFmtId="0" fontId="8" fillId="34" borderId="23" xfId="59" applyFont="1" applyFill="1" applyBorder="1" applyAlignment="1">
      <alignment horizontal="center" vertical="center" wrapText="1"/>
      <protection/>
    </xf>
    <xf numFmtId="0" fontId="8" fillId="34" borderId="20" xfId="59" applyFont="1" applyFill="1" applyBorder="1" applyAlignment="1">
      <alignment horizontal="center" vertical="center" wrapText="1"/>
      <protection/>
    </xf>
    <xf numFmtId="0" fontId="8" fillId="34" borderId="18" xfId="59" applyFont="1" applyFill="1" applyBorder="1" applyAlignment="1">
      <alignment horizontal="center" vertical="center" wrapText="1"/>
      <protection/>
    </xf>
    <xf numFmtId="0" fontId="12" fillId="34" borderId="13" xfId="59" applyFont="1" applyFill="1" applyBorder="1" applyAlignment="1">
      <alignment horizontal="center" vertical="center" wrapText="1"/>
      <protection/>
    </xf>
    <xf numFmtId="0" fontId="12" fillId="34" borderId="12" xfId="59" applyFont="1" applyFill="1" applyBorder="1" applyAlignment="1">
      <alignment horizontal="center" vertical="center" wrapText="1"/>
      <protection/>
    </xf>
    <xf numFmtId="0" fontId="12" fillId="34" borderId="10" xfId="59" applyFont="1" applyFill="1" applyBorder="1" applyAlignment="1">
      <alignment horizontal="center" vertical="center" wrapText="1"/>
      <protection/>
    </xf>
    <xf numFmtId="0" fontId="12" fillId="34" borderId="18" xfId="59" applyFont="1" applyFill="1" applyBorder="1" applyAlignment="1">
      <alignment horizontal="center" vertical="center" wrapText="1"/>
      <protection/>
    </xf>
    <xf numFmtId="0" fontId="12" fillId="34" borderId="23" xfId="59" applyFont="1" applyFill="1" applyBorder="1" applyAlignment="1">
      <alignment horizontal="center" vertical="center" wrapText="1"/>
      <protection/>
    </xf>
    <xf numFmtId="0" fontId="12" fillId="34" borderId="20" xfId="59" applyFont="1" applyFill="1" applyBorder="1"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CDS_Triennial_2007_V.2" xfId="44"/>
    <cellStyle name="Currency" xfId="45"/>
    <cellStyle name="Currency [0]" xfId="46"/>
    <cellStyle name="Dezimal_Tabelle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CDS_Triennial_2007_V.2" xfId="59"/>
    <cellStyle name="Note" xfId="60"/>
    <cellStyle name="Output" xfId="61"/>
    <cellStyle name="Percent" xfId="62"/>
    <cellStyle name="Title" xfId="63"/>
    <cellStyle name="Total" xfId="64"/>
    <cellStyle name="Warning Text" xfId="65"/>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10</xdr:row>
      <xdr:rowOff>57150</xdr:rowOff>
    </xdr:from>
    <xdr:to>
      <xdr:col>4</xdr:col>
      <xdr:colOff>238125</xdr:colOff>
      <xdr:row>11</xdr:row>
      <xdr:rowOff>114300</xdr:rowOff>
    </xdr:to>
    <xdr:pic>
      <xdr:nvPicPr>
        <xdr:cNvPr id="1" name="chkChecking"/>
        <xdr:cNvPicPr preferRelativeResize="1">
          <a:picLocks noChangeAspect="1"/>
        </xdr:cNvPicPr>
      </xdr:nvPicPr>
      <xdr:blipFill>
        <a:blip r:embed="rId1"/>
        <a:stretch>
          <a:fillRect/>
        </a:stretch>
      </xdr:blipFill>
      <xdr:spPr>
        <a:xfrm>
          <a:off x="523875" y="1409700"/>
          <a:ext cx="1819275" cy="209550"/>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3">
    <tabColor indexed="43"/>
  </sheetPr>
  <dimension ref="B2:F10"/>
  <sheetViews>
    <sheetView zoomScalePageLayoutView="0" workbookViewId="0" topLeftCell="A1">
      <selection activeCell="D14" sqref="D14"/>
    </sheetView>
  </sheetViews>
  <sheetFormatPr defaultColWidth="9.00390625" defaultRowHeight="12"/>
  <cols>
    <col min="1" max="1" width="2.125" style="74" customWidth="1"/>
    <col min="2" max="2" width="4.625" style="74" customWidth="1"/>
    <col min="3" max="3" width="0.6171875" style="74" customWidth="1"/>
    <col min="4" max="4" width="20.25390625" style="74" customWidth="1"/>
    <col min="5" max="5" width="15.875" style="167" customWidth="1"/>
    <col min="6" max="6" width="0.875" style="74" customWidth="1"/>
    <col min="7" max="16384" width="9.125" style="74" customWidth="1"/>
  </cols>
  <sheetData>
    <row r="1" ht="12.75" thickBot="1"/>
    <row r="2" spans="3:6" ht="12">
      <c r="C2" s="168"/>
      <c r="D2" s="425" t="s">
        <v>128</v>
      </c>
      <c r="E2" s="427" t="s">
        <v>129</v>
      </c>
      <c r="F2" s="169"/>
    </row>
    <row r="3" spans="3:6" ht="12.75" thickBot="1">
      <c r="C3" s="170"/>
      <c r="D3" s="426"/>
      <c r="E3" s="428"/>
      <c r="F3" s="171"/>
    </row>
    <row r="4" spans="3:6" ht="4.5" customHeight="1">
      <c r="C4" s="172"/>
      <c r="D4" s="173"/>
      <c r="E4" s="174"/>
      <c r="F4" s="175"/>
    </row>
    <row r="5" spans="2:6" ht="12">
      <c r="B5" s="429"/>
      <c r="C5" s="177"/>
      <c r="D5" s="178" t="s">
        <v>130</v>
      </c>
      <c r="E5" s="180" t="e">
        <f>+SUM(OUT_1_Check!AG16:AS52)</f>
        <v>#REF!</v>
      </c>
      <c r="F5" s="179"/>
    </row>
    <row r="6" spans="2:6" ht="12">
      <c r="B6" s="429"/>
      <c r="C6" s="177"/>
      <c r="D6" s="178" t="s">
        <v>131</v>
      </c>
      <c r="E6" s="180" t="e">
        <f>+SUM(OUT_1_Check!AG16:AS52)</f>
        <v>#REF!</v>
      </c>
      <c r="F6" s="179"/>
    </row>
    <row r="7" spans="2:6" ht="12">
      <c r="B7" s="429"/>
      <c r="C7" s="177"/>
      <c r="D7" s="178" t="s">
        <v>132</v>
      </c>
      <c r="E7" s="180">
        <f>+SUM(OUT_3_Check!D16:N39)</f>
        <v>27</v>
      </c>
      <c r="F7" s="179"/>
    </row>
    <row r="8" spans="2:6" ht="12">
      <c r="B8" s="429"/>
      <c r="C8" s="177"/>
      <c r="D8" s="178" t="s">
        <v>133</v>
      </c>
      <c r="E8" s="180" t="e">
        <f>+SUM(OUT_4_Check!D15:S36)</f>
        <v>#REF!</v>
      </c>
      <c r="F8" s="179"/>
    </row>
    <row r="9" spans="2:6" ht="12">
      <c r="B9" s="176"/>
      <c r="C9" s="177"/>
      <c r="D9" s="178" t="s">
        <v>138</v>
      </c>
      <c r="E9" s="180">
        <f>+SUM(CDS_Check!D17:K28)</f>
        <v>9</v>
      </c>
      <c r="F9" s="179"/>
    </row>
    <row r="10" spans="2:6" ht="4.5" customHeight="1">
      <c r="B10" s="176"/>
      <c r="C10" s="245"/>
      <c r="D10" s="246"/>
      <c r="E10" s="247"/>
      <c r="F10" s="248"/>
    </row>
  </sheetData>
  <sheetProtection/>
  <mergeCells count="3">
    <mergeCell ref="D2:D3"/>
    <mergeCell ref="E2:E3"/>
    <mergeCell ref="B5:B8"/>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10">
    <tabColor indexed="43"/>
    <pageSetUpPr fitToPage="1"/>
  </sheetPr>
  <dimension ref="A1:U37"/>
  <sheetViews>
    <sheetView zoomScale="60" zoomScaleNormal="60" zoomScalePageLayoutView="0" workbookViewId="0" topLeftCell="A1">
      <pane xSplit="3" ySplit="14" topLeftCell="D15" activePane="bottomRight" state="frozen"/>
      <selection pane="topLeft" activeCell="B2" sqref="B2"/>
      <selection pane="topRight" activeCell="B2" sqref="B2"/>
      <selection pane="bottomLeft" activeCell="B2" sqref="B2"/>
      <selection pane="bottomRight" activeCell="S16" sqref="S16:S37"/>
    </sheetView>
  </sheetViews>
  <sheetFormatPr defaultColWidth="9.00390625" defaultRowHeight="12"/>
  <cols>
    <col min="1" max="1" width="2.25390625" style="74" customWidth="1"/>
    <col min="2" max="2" width="9.125" style="74" customWidth="1"/>
    <col min="3" max="3" width="25.625" style="74" customWidth="1"/>
    <col min="4" max="19" width="9.125" style="74" customWidth="1"/>
    <col min="20" max="20" width="11.125" style="74" bestFit="1" customWidth="1"/>
    <col min="21" max="16384" width="9.125" style="74" customWidth="1"/>
  </cols>
  <sheetData>
    <row r="1" spans="1:19" s="30" customFormat="1" ht="18" customHeight="1">
      <c r="A1" s="26" t="s">
        <v>39</v>
      </c>
      <c r="B1" s="27"/>
      <c r="C1" s="27"/>
      <c r="D1" s="28"/>
      <c r="E1" s="28"/>
      <c r="F1" s="28"/>
      <c r="G1" s="28"/>
      <c r="H1" s="28"/>
      <c r="I1" s="28"/>
      <c r="J1" s="28"/>
      <c r="K1" s="28"/>
      <c r="L1" s="28"/>
      <c r="M1" s="28"/>
      <c r="N1" s="28"/>
      <c r="O1" s="28"/>
      <c r="P1" s="28"/>
      <c r="Q1" s="28"/>
      <c r="R1" s="28"/>
      <c r="S1" s="29"/>
    </row>
    <row r="2" spans="1:19" s="30" customFormat="1" ht="18" customHeight="1">
      <c r="A2" s="31"/>
      <c r="B2" s="32"/>
      <c r="C2" s="32"/>
      <c r="D2" s="33"/>
      <c r="E2" s="34"/>
      <c r="F2" s="33"/>
      <c r="G2" s="33"/>
      <c r="H2" s="33"/>
      <c r="I2" s="33"/>
      <c r="J2" s="33"/>
      <c r="K2" s="33"/>
      <c r="L2" s="33"/>
      <c r="M2" s="33"/>
      <c r="N2" s="33"/>
      <c r="O2" s="33"/>
      <c r="P2" s="33"/>
      <c r="Q2" s="33"/>
      <c r="R2" s="33"/>
      <c r="S2" s="33"/>
    </row>
    <row r="3" spans="1:19" s="30" customFormat="1" ht="18" customHeight="1" thickBot="1">
      <c r="A3" s="32"/>
      <c r="B3" s="36" t="s">
        <v>1</v>
      </c>
      <c r="C3" s="36"/>
      <c r="D3" s="33"/>
      <c r="E3" s="33"/>
      <c r="F3" s="33"/>
      <c r="G3" s="33"/>
      <c r="H3" s="33"/>
      <c r="I3" s="33"/>
      <c r="J3" s="33"/>
      <c r="K3" s="33"/>
      <c r="L3" s="33"/>
      <c r="M3" s="33"/>
      <c r="N3" s="33"/>
      <c r="O3" s="33"/>
      <c r="P3" s="33"/>
      <c r="Q3" s="33"/>
      <c r="R3" s="33"/>
      <c r="S3" s="33"/>
    </row>
    <row r="4" spans="1:19" s="30" customFormat="1" ht="18" customHeight="1" thickBot="1">
      <c r="A4" s="32"/>
      <c r="B4" s="36" t="s">
        <v>2</v>
      </c>
      <c r="C4" s="36"/>
      <c r="D4" s="33"/>
      <c r="E4" s="33"/>
      <c r="F4" s="33"/>
      <c r="G4" s="33"/>
      <c r="H4" s="33"/>
      <c r="I4" s="33"/>
      <c r="J4" s="33"/>
      <c r="K4" s="33"/>
      <c r="L4" s="33"/>
      <c r="M4" s="33"/>
      <c r="N4" s="33"/>
      <c r="O4" s="33"/>
      <c r="P4" s="33"/>
      <c r="Q4" s="75" t="s">
        <v>109</v>
      </c>
      <c r="R4" s="139"/>
      <c r="S4" s="76">
        <v>0.005</v>
      </c>
    </row>
    <row r="5" spans="1:19" s="30" customFormat="1" ht="18" customHeight="1">
      <c r="A5" s="31"/>
      <c r="B5" s="32"/>
      <c r="C5" s="32"/>
      <c r="D5" s="33"/>
      <c r="E5" s="33"/>
      <c r="F5" s="33"/>
      <c r="G5" s="33"/>
      <c r="H5" s="33"/>
      <c r="I5" s="33"/>
      <c r="J5" s="33"/>
      <c r="K5" s="33"/>
      <c r="L5" s="33"/>
      <c r="M5" s="33"/>
      <c r="N5" s="33"/>
      <c r="O5" s="33"/>
      <c r="P5" s="33"/>
      <c r="Q5" s="33"/>
      <c r="R5" s="33"/>
      <c r="S5" s="33"/>
    </row>
    <row r="6" spans="1:19" s="30" customFormat="1" ht="18" customHeight="1">
      <c r="A6" s="36"/>
      <c r="B6" s="36" t="s">
        <v>40</v>
      </c>
      <c r="C6" s="36"/>
      <c r="D6" s="33"/>
      <c r="E6" s="33"/>
      <c r="F6" s="33"/>
      <c r="G6" s="33"/>
      <c r="H6" s="33"/>
      <c r="I6" s="33"/>
      <c r="J6" s="33"/>
      <c r="K6" s="33"/>
      <c r="L6" s="33"/>
      <c r="M6" s="33"/>
      <c r="N6" s="33"/>
      <c r="O6" s="33"/>
      <c r="P6" s="33"/>
      <c r="Q6" s="33"/>
      <c r="R6" s="33"/>
      <c r="S6" s="33"/>
    </row>
    <row r="7" spans="1:19" s="30" customFormat="1" ht="18" customHeight="1">
      <c r="A7" s="36"/>
      <c r="B7" s="36" t="s">
        <v>41</v>
      </c>
      <c r="C7" s="36"/>
      <c r="D7" s="33"/>
      <c r="E7" s="33"/>
      <c r="F7" s="33"/>
      <c r="G7" s="33"/>
      <c r="H7" s="33"/>
      <c r="I7" s="33"/>
      <c r="J7" s="33"/>
      <c r="K7" s="33"/>
      <c r="L7" s="33"/>
      <c r="M7" s="33"/>
      <c r="N7" s="33"/>
      <c r="O7" s="33"/>
      <c r="P7" s="33"/>
      <c r="Q7" s="28"/>
      <c r="R7" s="33"/>
      <c r="S7" s="33"/>
    </row>
    <row r="8" spans="1:19" s="30" customFormat="1" ht="18" customHeight="1">
      <c r="A8" s="36"/>
      <c r="B8" s="36" t="s">
        <v>105</v>
      </c>
      <c r="C8" s="36"/>
      <c r="D8" s="33"/>
      <c r="E8" s="33"/>
      <c r="F8" s="33"/>
      <c r="G8" s="33"/>
      <c r="H8" s="33"/>
      <c r="I8" s="33"/>
      <c r="J8" s="33"/>
      <c r="K8" s="33"/>
      <c r="L8" s="33"/>
      <c r="M8" s="33"/>
      <c r="N8" s="33"/>
      <c r="O8" s="33"/>
      <c r="P8" s="33"/>
      <c r="Q8" s="28"/>
      <c r="R8" s="33"/>
      <c r="S8" s="33"/>
    </row>
    <row r="9" spans="1:19" s="30" customFormat="1" ht="18" customHeight="1">
      <c r="A9" s="36"/>
      <c r="B9" s="38" t="s">
        <v>3</v>
      </c>
      <c r="C9" s="38"/>
      <c r="D9" s="33"/>
      <c r="E9" s="33"/>
      <c r="F9" s="33"/>
      <c r="G9" s="33"/>
      <c r="H9" s="33"/>
      <c r="I9" s="33"/>
      <c r="J9" s="33"/>
      <c r="K9" s="33"/>
      <c r="L9" s="33"/>
      <c r="M9" s="33"/>
      <c r="N9" s="33"/>
      <c r="O9" s="33"/>
      <c r="P9" s="33"/>
      <c r="Q9" s="33"/>
      <c r="R9" s="33"/>
      <c r="S9" s="33"/>
    </row>
    <row r="10" spans="1:19" s="30" customFormat="1" ht="18" customHeight="1">
      <c r="A10" s="36"/>
      <c r="B10" s="38"/>
      <c r="C10" s="38"/>
      <c r="D10" s="33"/>
      <c r="E10" s="33"/>
      <c r="F10" s="33"/>
      <c r="G10" s="33"/>
      <c r="H10" s="33"/>
      <c r="I10" s="33"/>
      <c r="J10" s="33"/>
      <c r="K10" s="33"/>
      <c r="L10" s="33"/>
      <c r="M10" s="33"/>
      <c r="N10" s="33"/>
      <c r="O10" s="33"/>
      <c r="P10" s="33"/>
      <c r="Q10" s="33"/>
      <c r="R10" s="33"/>
      <c r="S10" s="33"/>
    </row>
    <row r="11" spans="1:19" s="30" customFormat="1" ht="18" customHeight="1">
      <c r="A11" s="36"/>
      <c r="B11" s="38"/>
      <c r="C11" s="38"/>
      <c r="D11" s="33"/>
      <c r="E11" s="33"/>
      <c r="F11" s="33"/>
      <c r="G11" s="33"/>
      <c r="H11" s="33"/>
      <c r="I11" s="33"/>
      <c r="J11" s="33"/>
      <c r="K11" s="33"/>
      <c r="L11" s="33"/>
      <c r="M11" s="33"/>
      <c r="N11" s="33"/>
      <c r="O11" s="33"/>
      <c r="P11" s="33"/>
      <c r="Q11" s="33"/>
      <c r="R11" s="33"/>
      <c r="S11" s="33"/>
    </row>
    <row r="12" spans="1:19" s="43" customFormat="1" ht="18" customHeight="1" thickBot="1">
      <c r="A12" s="39"/>
      <c r="B12" s="40"/>
      <c r="C12" s="40"/>
      <c r="D12" s="41"/>
      <c r="E12" s="41"/>
      <c r="F12" s="41"/>
      <c r="G12" s="41"/>
      <c r="H12" s="42"/>
      <c r="I12" s="42"/>
      <c r="J12" s="42"/>
      <c r="K12" s="41"/>
      <c r="L12" s="41"/>
      <c r="M12" s="41"/>
      <c r="N12" s="41"/>
      <c r="O12" s="33"/>
      <c r="P12" s="41"/>
      <c r="Q12" s="41"/>
      <c r="R12" s="41"/>
      <c r="S12" s="41"/>
    </row>
    <row r="13" spans="1:19" s="47" customFormat="1" ht="33.75" customHeight="1">
      <c r="A13" s="109"/>
      <c r="B13" s="111"/>
      <c r="C13" s="111"/>
      <c r="D13" s="125" t="s">
        <v>42</v>
      </c>
      <c r="E13" s="126"/>
      <c r="F13" s="127"/>
      <c r="G13" s="128"/>
      <c r="H13" s="125" t="s">
        <v>43</v>
      </c>
      <c r="I13" s="126"/>
      <c r="J13" s="126"/>
      <c r="K13" s="128"/>
      <c r="L13" s="125" t="s">
        <v>44</v>
      </c>
      <c r="M13" s="126"/>
      <c r="N13" s="126"/>
      <c r="O13" s="140"/>
      <c r="P13" s="138" t="s">
        <v>34</v>
      </c>
      <c r="Q13" s="126"/>
      <c r="R13" s="126"/>
      <c r="S13" s="128"/>
    </row>
    <row r="14" spans="1:19" s="47" customFormat="1" ht="96.75" customHeight="1">
      <c r="A14" s="48"/>
      <c r="B14" s="49" t="s">
        <v>45</v>
      </c>
      <c r="C14" s="100"/>
      <c r="D14" s="129" t="s">
        <v>46</v>
      </c>
      <c r="E14" s="117" t="s">
        <v>47</v>
      </c>
      <c r="F14" s="124" t="s">
        <v>48</v>
      </c>
      <c r="G14" s="130" t="s">
        <v>125</v>
      </c>
      <c r="H14" s="129" t="s">
        <v>46</v>
      </c>
      <c r="I14" s="123" t="s">
        <v>47</v>
      </c>
      <c r="J14" s="117" t="s">
        <v>48</v>
      </c>
      <c r="K14" s="130" t="s">
        <v>125</v>
      </c>
      <c r="L14" s="129" t="s">
        <v>46</v>
      </c>
      <c r="M14" s="123" t="s">
        <v>47</v>
      </c>
      <c r="N14" s="117" t="s">
        <v>48</v>
      </c>
      <c r="O14" s="141" t="s">
        <v>125</v>
      </c>
      <c r="P14" s="120" t="s">
        <v>46</v>
      </c>
      <c r="Q14" s="123" t="s">
        <v>47</v>
      </c>
      <c r="R14" s="117" t="s">
        <v>48</v>
      </c>
      <c r="S14" s="149" t="s">
        <v>125</v>
      </c>
    </row>
    <row r="15" spans="1:19" s="47" customFormat="1" ht="18" customHeight="1">
      <c r="A15" s="52"/>
      <c r="B15" s="53" t="s">
        <v>49</v>
      </c>
      <c r="C15" s="59"/>
      <c r="D15" s="131"/>
      <c r="E15" s="63"/>
      <c r="F15" s="63"/>
      <c r="G15" s="132"/>
      <c r="H15" s="131"/>
      <c r="I15" s="63"/>
      <c r="J15" s="63"/>
      <c r="K15" s="132"/>
      <c r="L15" s="131"/>
      <c r="M15" s="63"/>
      <c r="N15" s="63"/>
      <c r="O15" s="142"/>
      <c r="P15" s="121"/>
      <c r="Q15" s="55"/>
      <c r="R15" s="55"/>
      <c r="S15" s="150"/>
    </row>
    <row r="16" spans="1:20" s="47" customFormat="1" ht="18" customHeight="1">
      <c r="A16" s="57"/>
      <c r="B16" s="53" t="s">
        <v>50</v>
      </c>
      <c r="C16" s="59"/>
      <c r="D16" s="133"/>
      <c r="E16" s="156"/>
      <c r="F16" s="156"/>
      <c r="G16" s="134"/>
      <c r="H16" s="186"/>
      <c r="I16" s="156"/>
      <c r="J16" s="156"/>
      <c r="K16" s="134"/>
      <c r="L16" s="186"/>
      <c r="M16" s="156"/>
      <c r="N16" s="156"/>
      <c r="O16" s="166"/>
      <c r="P16" s="161">
        <f>+IF(4!M13&lt;&gt;0,IF(4!M13&lt;4!M14,1,0),IF(4!M14&lt;&gt;0,2,0))</f>
        <v>1</v>
      </c>
      <c r="Q16" s="161">
        <f>+IF(4!N13&lt;&gt;0,IF(4!N13&lt;4!N14,1,0),IF(4!N14&lt;&gt;0,2,0))</f>
        <v>1</v>
      </c>
      <c r="R16" s="161">
        <f>+IF(4!O13&lt;&gt;0,IF(4!O13&lt;4!O14,1,0),IF(4!O14&lt;&gt;0,2,0))</f>
        <v>1</v>
      </c>
      <c r="S16" s="148"/>
      <c r="T16" s="47">
        <f>+IF(1!AT39&lt;&gt;0,IF((1+OUT_4_Check!$S$4)*SUM(4!M13:O13)&lt;1!AT39,1,IF((1-OUT_4_Check!$S$4)*SUM(4!M13:O13)&gt;1!AT39,1,0)),IF(SUM(4!M13:O13)&lt;&gt;0,1,0))</f>
        <v>1</v>
      </c>
    </row>
    <row r="17" spans="1:19" s="47" customFormat="1" ht="18" customHeight="1">
      <c r="A17" s="60"/>
      <c r="B17" s="59"/>
      <c r="C17" s="59"/>
      <c r="D17" s="135"/>
      <c r="E17" s="154"/>
      <c r="F17" s="154"/>
      <c r="G17" s="136"/>
      <c r="H17" s="187"/>
      <c r="I17" s="154"/>
      <c r="J17" s="154"/>
      <c r="K17" s="136"/>
      <c r="L17" s="187"/>
      <c r="M17" s="154"/>
      <c r="N17" s="154"/>
      <c r="O17" s="143"/>
      <c r="P17" s="122"/>
      <c r="Q17" s="80"/>
      <c r="R17" s="78"/>
      <c r="S17" s="148"/>
    </row>
    <row r="18" spans="1:19" s="47" customFormat="1" ht="18" customHeight="1">
      <c r="A18" s="60"/>
      <c r="B18" s="53" t="s">
        <v>49</v>
      </c>
      <c r="C18" s="53"/>
      <c r="D18" s="135"/>
      <c r="E18" s="154"/>
      <c r="F18" s="154"/>
      <c r="G18" s="136"/>
      <c r="H18" s="187"/>
      <c r="I18" s="154"/>
      <c r="J18" s="154"/>
      <c r="K18" s="136"/>
      <c r="L18" s="187"/>
      <c r="M18" s="154"/>
      <c r="N18" s="154"/>
      <c r="O18" s="143"/>
      <c r="P18" s="122"/>
      <c r="Q18" s="80"/>
      <c r="R18" s="80"/>
      <c r="S18" s="151"/>
    </row>
    <row r="19" spans="1:20" s="47" customFormat="1" ht="18" customHeight="1">
      <c r="A19" s="60"/>
      <c r="B19" s="53" t="s">
        <v>27</v>
      </c>
      <c r="C19" s="53"/>
      <c r="D19" s="181"/>
      <c r="E19" s="182"/>
      <c r="F19" s="183"/>
      <c r="G19" s="144"/>
      <c r="H19" s="181"/>
      <c r="I19" s="182"/>
      <c r="J19" s="183"/>
      <c r="K19" s="144"/>
      <c r="L19" s="181"/>
      <c r="M19" s="182"/>
      <c r="N19" s="183"/>
      <c r="O19" s="146"/>
      <c r="P19" s="162"/>
      <c r="Q19" s="163"/>
      <c r="R19" s="164"/>
      <c r="S19" s="148"/>
      <c r="T19" s="108"/>
    </row>
    <row r="20" spans="1:20" s="47" customFormat="1" ht="18" customHeight="1">
      <c r="A20" s="64"/>
      <c r="B20" s="58" t="s">
        <v>106</v>
      </c>
      <c r="C20" s="59"/>
      <c r="D20" s="185"/>
      <c r="E20" s="78"/>
      <c r="F20" s="78"/>
      <c r="G20" s="144">
        <f>+IF(SUM(1!AT13,1!AT19)&lt;&gt;0,IF((1+OUT_4_Check!$S$4)*SUM(4!D15:F15)&lt;SUM(1!AT13,1!AT19),1,IF((1-OUT_4_Check!$S$4)*SUM(4!D15:F15)&gt;SUM(1!AT13,1!AT19),1,0)),IF(SUM(4!D15:F15)&lt;&gt;0,1,0))</f>
        <v>0</v>
      </c>
      <c r="H20" s="137"/>
      <c r="I20" s="78"/>
      <c r="J20" s="78"/>
      <c r="K20" s="144">
        <f>+IF(1!AT25&lt;&gt;0,IF((1+OUT_4_Check!$S$4)*SUM(4!G15:I15)&lt;1!AT25,1,IF((1-OUT_4_Check!$S$4)*SUM(4!G15:I15)&gt;1!AT25,1,0)),IF(SUM(4!G15:I15)&lt;&gt;0,1,0))</f>
        <v>0</v>
      </c>
      <c r="L20" s="137"/>
      <c r="M20" s="78"/>
      <c r="N20" s="80"/>
      <c r="O20" s="146">
        <f>+IF(1!AT31&lt;&gt;0,IF((1+OUT_4_Check!$S$4)*SUM(4!J15:L15)&lt;1!AT31,1,IF((1-OUT_4_Check!$S$4)*SUM(4!J15:L15)&gt;1!AT31,1,0)),IF(SUM(4!J15:L15)&lt;&gt;0,1,0))</f>
        <v>0</v>
      </c>
      <c r="P20" s="162">
        <f>+IF(4!M15&lt;&gt;0,IF((1+OUT_4_Check!$S$4)*SUM(4!D15,4!G15,4!J15)&lt;4!M15,1,IF((1-OUT_4_Check!$S$4)*SUM(4!D15,4!G15,4!J15)&gt;4!M15,1,0)),IF(SUM(4!D15,4!G15,4!J15)&lt;&gt;0,1,IF(SUM(4!M16:M18)&lt;&gt;0,1,0)))</f>
        <v>1</v>
      </c>
      <c r="Q20" s="163">
        <f>+IF(4!N15&lt;&gt;0,IF((1+OUT_4_Check!$S$4)*SUM(4!E15,4!H15,4!K15)&lt;4!N15,1,IF((1-OUT_4_Check!$S$4)*SUM(4!E15,4!H15,4!K15)&gt;4!N15,1,0)),IF(SUM(4!E15,4!H15,4!K15)&lt;&gt;0,1,0))</f>
        <v>0</v>
      </c>
      <c r="R20" s="164">
        <f>+IF(4!O15&lt;&gt;0,IF((1+OUT_4_Check!$S$4)*SUM(4!F15,4!I15,4!L15)&lt;4!O15,1,IF((1-OUT_4_Check!$S$4)*SUM(4!F15,4!I15,4!L15)&gt;4!O15,1,0)),IF(SUM(4!F15,4!I15,4!L15)&lt;&gt;0,1,0))</f>
        <v>0</v>
      </c>
      <c r="S20" s="148"/>
      <c r="T20" s="108"/>
    </row>
    <row r="21" spans="1:21" s="47" customFormat="1" ht="18" customHeight="1">
      <c r="A21" s="57"/>
      <c r="B21" s="58" t="s">
        <v>107</v>
      </c>
      <c r="C21" s="59"/>
      <c r="D21" s="185"/>
      <c r="E21" s="78"/>
      <c r="F21" s="78"/>
      <c r="G21" s="144">
        <f>+IF(SUM(1!AT14,1!AT20)&lt;&gt;0,IF((1+OUT_4_Check!$S$4)*SUM(4!D16:F16)&lt;SUM(1!AT14,1!AT20),1,IF((1-OUT_4_Check!$S$4)*SUM(4!D16:F16)&gt;SUM(1!AT14,1!AT20),1,0)),IF(SUM(4!D16:F16)&lt;&gt;0,1,0))</f>
        <v>1</v>
      </c>
      <c r="H21" s="137"/>
      <c r="I21" s="78"/>
      <c r="J21" s="78"/>
      <c r="K21" s="144">
        <f>+IF(1!AT26&lt;&gt;0,IF((1+OUT_4_Check!$S$4)*SUM(4!G16:I16)&lt;1!AT26,1,IF((1-OUT_4_Check!$S$4)*SUM(4!G16:I16)&gt;1!AT26,1,0)),IF(SUM(4!G16:I16)&lt;&gt;0,1,0))</f>
        <v>1</v>
      </c>
      <c r="L21" s="137"/>
      <c r="M21" s="78"/>
      <c r="N21" s="80"/>
      <c r="O21" s="146">
        <f>+IF(1!AT32&lt;&gt;0,IF((1+OUT_4_Check!$S$4)*SUM(4!J16:L16)&lt;1!AT32,1,IF((1-OUT_4_Check!$S$4)*SUM(4!J16:L16)&gt;1!AT32,1,0)),IF(SUM(4!J16:L16)&lt;&gt;0,1,0))</f>
        <v>1</v>
      </c>
      <c r="P21" s="162">
        <f>+IF(4!M16&lt;&gt;0,IF((1+OUT_4_Check!$S$4)*SUM(4!D16,4!G16,4!J16)&lt;4!M16,1,IF((1-OUT_4_Check!$S$4)*SUM(4!D16,4!G16,4!J16)&gt;4!M16,1,0)),IF(SUM(4!D16,4!G16,4!J16)&lt;&gt;0,1,0))</f>
        <v>0</v>
      </c>
      <c r="Q21" s="163">
        <f>+IF(4!N16&lt;&gt;0,IF((1+OUT_4_Check!$S$4)*SUM(4!E16,4!H16,4!K16)&lt;4!N16,1,IF((1-OUT_4_Check!$S$4)*SUM(4!E16,4!H16,4!K16)&gt;4!N16,1,0)),IF(SUM(4!E16,4!H16,4!K16)&lt;&gt;0,1,0))</f>
        <v>0</v>
      </c>
      <c r="R21" s="164">
        <f>+IF(4!O16&lt;&gt;0,IF((1+OUT_4_Check!$S$4)*SUM(4!F16,4!I16,4!L16)&lt;4!O16,1,IF((1-OUT_4_Check!$S$4)*SUM(4!F16,4!I16,4!L16)&gt;4!O16,1,0)),IF(SUM(4!F16,4!I16,4!L16)&lt;&gt;0,1,0))</f>
        <v>0</v>
      </c>
      <c r="S21" s="148"/>
      <c r="T21" s="108"/>
      <c r="U21" s="145"/>
    </row>
    <row r="22" spans="1:21" s="47" customFormat="1" ht="18" customHeight="1">
      <c r="A22" s="52"/>
      <c r="B22" s="58" t="s">
        <v>108</v>
      </c>
      <c r="C22" s="59"/>
      <c r="D22" s="185"/>
      <c r="E22" s="152"/>
      <c r="F22" s="152"/>
      <c r="G22" s="144">
        <f>+IF(SUM(1!AT15,1!AT21)&lt;&gt;0,IF((1+OUT_4_Check!$S$4)*SUM(4!D17:F17)&lt;SUM(1!AT15,1!AT21),1,IF((1-OUT_4_Check!$S$4)*SUM(4!D17:F17)&gt;SUM(1!AT15,1!AT21),1,0)),IF(SUM(4!D17:F17)&lt;&gt;0,1,0))</f>
        <v>1</v>
      </c>
      <c r="H22" s="185"/>
      <c r="I22" s="152"/>
      <c r="J22" s="152"/>
      <c r="K22" s="144">
        <f>+IF(1!AT27&lt;&gt;0,IF((1+OUT_4_Check!$S$4)*SUM(4!G17:I17)&lt;1!AT27,1,IF((1-OUT_4_Check!$S$4)*SUM(4!G17:I17)&gt;1!AT27,1,0)),IF(SUM(4!G17:I17)&lt;&gt;0,1,0))</f>
        <v>1</v>
      </c>
      <c r="L22" s="185"/>
      <c r="M22" s="152"/>
      <c r="N22" s="154"/>
      <c r="O22" s="146">
        <f>+IF(1!AT33&lt;&gt;0,IF((1+OUT_4_Check!$S$4)*SUM(4!J17:L17)&lt;1!AT33,1,IF((1-OUT_4_Check!$S$4)*SUM(4!J17:L17)&gt;1!AT33,1,0)),IF(SUM(4!J17:L17)&lt;&gt;0,1,0))</f>
        <v>1</v>
      </c>
      <c r="P22" s="162">
        <f>+IF(4!M17&lt;&gt;0,IF((1+OUT_4_Check!$S$4)*SUM(4!D17,4!G17,4!J17)&lt;4!M17,1,IF((1-OUT_4_Check!$S$4)*SUM(4!D17,4!G17,4!J17)&gt;4!M17,1,0)),IF(SUM(4!D17,4!G17,4!J17)&lt;&gt;0,1,0))</f>
        <v>0</v>
      </c>
      <c r="Q22" s="163">
        <f>+IF(4!N17&lt;&gt;0,IF((1+OUT_4_Check!$S$4)*SUM(4!E17,4!H17,4!K17)&lt;4!N17,1,IF((1-OUT_4_Check!$S$4)*SUM(4!E17,4!H17,4!K17)&gt;4!N17,1,0)),IF(SUM(4!E17,4!H17,4!K17)&lt;&gt;0,1,0))</f>
        <v>0</v>
      </c>
      <c r="R22" s="164">
        <f>+IF(4!O17&lt;&gt;0,IF((1+OUT_4_Check!$S$4)*SUM(4!F17,4!I17,4!L17)&lt;4!O17,1,IF((1-OUT_4_Check!$S$4)*SUM(4!F17,4!I17,4!L17)&gt;4!O17,1,0)),IF(SUM(4!F17,4!I17,4!L17)&lt;&gt;0,1,0))</f>
        <v>0</v>
      </c>
      <c r="S22" s="148"/>
      <c r="U22" s="108"/>
    </row>
    <row r="23" spans="1:21" s="47" customFormat="1" ht="18" customHeight="1">
      <c r="A23" s="52"/>
      <c r="B23" s="59" t="s">
        <v>11</v>
      </c>
      <c r="C23" s="59"/>
      <c r="D23" s="181">
        <f>+IF(4!D18&lt;&gt;"",IF((1+OUT_4_Check!$S$4)*SUM(4!D15:D17)&lt;4!D18,1,IF((1-OUT_4_Check!$S$4)*SUM(4!D15:D17)&gt;4!D18,1,0)),IF(SUM(4!D15:D17)&lt;&gt;0,1,0))</f>
        <v>1</v>
      </c>
      <c r="E23" s="182">
        <f>+IF(4!E18&lt;&gt;"",IF((1+OUT_4_Check!$S$4)*SUM(4!E15:E17)&lt;4!E18,1,IF((1-OUT_4_Check!$S$4)*SUM(4!E15:E17)&gt;4!E18,1,0)),IF(SUM(4!E15:E17)&lt;&gt;0,1,0))</f>
        <v>1</v>
      </c>
      <c r="F23" s="182">
        <f>+IF(4!F18&lt;&gt;"",IF((1+OUT_4_Check!$S$4)*SUM(4!F15:F17)&lt;4!F18,1,IF((1-OUT_4_Check!$S$4)*SUM(4!F15:F17)&gt;4!F18,1,0)),IF(SUM(4!F15:F17)&lt;&gt;0,1,0))</f>
        <v>1</v>
      </c>
      <c r="G23" s="144">
        <f>+IF(SUM(1!AT16,1!AT22)&lt;&gt;0,IF((1+OUT_4_Check!$S$4)*SUM(4!D18:F18)&lt;SUM(1!AT16,1!AT22),1,IF((1-OUT_4_Check!$S$4)*SUM(4!D18:F18)&gt;SUM(1!AT16,1!AT22),1,0)),IF(SUM(4!D18:F18)&lt;&gt;0,1,0))</f>
        <v>1</v>
      </c>
      <c r="H23" s="188">
        <f>+IF(4!H18&lt;&gt;"",IF((1+OUT_4_Check!$S$4)*SUM(4!G15:G17)&lt;4!G18,1,IF((1-OUT_4_Check!$S$4)*SUM(4!G15:G17)&gt;4!G18,1,0)),IF(SUM(4!G15:G17)&lt;&gt;0,1,0))</f>
        <v>1</v>
      </c>
      <c r="I23" s="188">
        <f>+IF(4!I18&lt;&gt;"",IF((1+OUT_4_Check!$S$4)*SUM(4!H15:H17)&lt;4!H18,1,IF((1-OUT_4_Check!$S$4)*SUM(4!H15:H17)&gt;4!H18,1,0)),IF(SUM(4!H15:H17)&lt;&gt;0,1,0))</f>
        <v>1</v>
      </c>
      <c r="J23" s="188">
        <f>+IF(4!J18&lt;&gt;"",IF((1+OUT_4_Check!$S$4)*SUM(4!I15:I17)&lt;4!I18,1,IF((1-OUT_4_Check!$S$4)*SUM(4!I15:I17)&gt;4!I18,1,0)),IF(SUM(4!I15:I17)&lt;&gt;0,1,0))</f>
        <v>1</v>
      </c>
      <c r="K23" s="144">
        <f>+IF(1!AT28&lt;&gt;0,IF((1+OUT_4_Check!$S$4)*SUM(4!G18:I18)&lt;1!AT28,1,IF((1-OUT_4_Check!$S$4)*SUM(4!G18:I18)&gt;1!AT28,1,0)),IF(SUM(4!G18:I18)&lt;&gt;0,1,0))</f>
        <v>1</v>
      </c>
      <c r="L23" s="182">
        <f>+IF(4!J18&lt;&gt;"",IF((1+OUT_4_Check!$S$4)*SUM(4!J15:J17)&lt;4!J18,1,IF((1-OUT_4_Check!$S$4)*SUM(4!J15:J17)&gt;4!J18,1,0)),IF(SUM(4!J15:J17)&lt;&gt;0,1,0))</f>
        <v>1</v>
      </c>
      <c r="M23" s="182">
        <f>+IF(4!K18&lt;&gt;"",IF((1+OUT_4_Check!$S$4)*SUM(4!K15:K17)&lt;4!K18,1,IF((1-OUT_4_Check!$S$4)*SUM(4!K15:K17)&gt;4!K18,1,0)),IF(SUM(4!K15:K17)&lt;&gt;0,1,0))</f>
        <v>1</v>
      </c>
      <c r="N23" s="182">
        <f>+IF(4!L18&lt;&gt;"",IF((1+OUT_4_Check!$S$4)*SUM(4!L15:L17)&lt;4!L18,1,IF((1-OUT_4_Check!$S$4)*SUM(4!L15:L17)&gt;4!L18,1,0)),IF(SUM(4!L15:L17)&lt;&gt;0,1,0))</f>
        <v>1</v>
      </c>
      <c r="O23" s="146">
        <f>+IF(1!AT34&lt;&gt;0,IF((1+OUT_4_Check!$S$4)*SUM(4!J18:L18)&lt;1!AT34,1,IF((1-OUT_4_Check!$S$4)*SUM(4!J18:L18)&gt;1!AT34,1,0)),IF(SUM(4!J18:L18)&lt;&gt;0,1,0))</f>
        <v>1</v>
      </c>
      <c r="P23" s="182">
        <f>+IF(4!M18&lt;&gt;"",IF((1+OUT_4_Check!$S$4)*SUM(4!M15:M17)&lt;4!M18,1,IF((1-OUT_4_Check!$S$4)*SUM(4!M15:M17)&gt;4!M18,1,0)),IF(SUM(4!M15:M17)&lt;&gt;0,1,0))</f>
        <v>1</v>
      </c>
      <c r="Q23" s="182">
        <f>+IF(4!N18&lt;&gt;"",IF((1+OUT_4_Check!$S$4)*SUM(4!N15:N17)&lt;4!N18,1,IF((1-OUT_4_Check!$S$4)*SUM(4!N15:N17)&gt;4!N18,1,0)),IF(SUM(4!N15:N17)&lt;&gt;0,1,0))</f>
        <v>1</v>
      </c>
      <c r="R23" s="182">
        <f>+IF(4!O18&lt;&gt;"",IF((1+OUT_4_Check!$S$4)*SUM(4!O15:O17)&lt;4!O18,1,IF((1-OUT_4_Check!$S$4)*SUM(4!O15:O17)&gt;4!O18,1,0)),IF(SUM(4!O15:O17)&lt;&gt;0,1,0))</f>
        <v>1</v>
      </c>
      <c r="S23" s="148"/>
      <c r="U23" s="108"/>
    </row>
    <row r="24" spans="1:21" s="47" customFormat="1" ht="18" customHeight="1">
      <c r="A24" s="64"/>
      <c r="B24" s="65"/>
      <c r="C24" s="65"/>
      <c r="D24" s="187"/>
      <c r="E24" s="154"/>
      <c r="F24" s="154"/>
      <c r="G24" s="136"/>
      <c r="H24" s="187"/>
      <c r="I24" s="154"/>
      <c r="J24" s="154"/>
      <c r="K24" s="136"/>
      <c r="L24" s="187"/>
      <c r="M24" s="154"/>
      <c r="N24" s="154"/>
      <c r="O24" s="147"/>
      <c r="P24" s="165"/>
      <c r="Q24" s="163"/>
      <c r="R24" s="164"/>
      <c r="S24" s="151"/>
      <c r="U24" s="108"/>
    </row>
    <row r="25" spans="1:19" s="47" customFormat="1" ht="18" customHeight="1">
      <c r="A25" s="57"/>
      <c r="B25" s="53" t="s">
        <v>51</v>
      </c>
      <c r="C25" s="53"/>
      <c r="D25" s="187"/>
      <c r="E25" s="154"/>
      <c r="F25" s="154"/>
      <c r="G25" s="136"/>
      <c r="H25" s="187"/>
      <c r="I25" s="154"/>
      <c r="J25" s="154"/>
      <c r="K25" s="136"/>
      <c r="L25" s="187"/>
      <c r="M25" s="154"/>
      <c r="N25" s="154"/>
      <c r="O25" s="147"/>
      <c r="P25" s="165"/>
      <c r="Q25" s="163"/>
      <c r="R25" s="164"/>
      <c r="S25" s="151"/>
    </row>
    <row r="26" spans="1:20" s="47" customFormat="1" ht="18" customHeight="1">
      <c r="A26" s="57"/>
      <c r="B26" s="53" t="s">
        <v>27</v>
      </c>
      <c r="C26" s="53"/>
      <c r="D26" s="181"/>
      <c r="E26" s="182"/>
      <c r="F26" s="183"/>
      <c r="G26" s="144"/>
      <c r="H26" s="181"/>
      <c r="I26" s="182"/>
      <c r="J26" s="183"/>
      <c r="K26" s="144"/>
      <c r="L26" s="181"/>
      <c r="M26" s="182"/>
      <c r="N26" s="183"/>
      <c r="O26" s="146"/>
      <c r="P26" s="162"/>
      <c r="Q26" s="163"/>
      <c r="R26" s="164"/>
      <c r="S26" s="148"/>
      <c r="T26" s="108"/>
    </row>
    <row r="27" spans="1:20" s="47" customFormat="1" ht="18" customHeight="1">
      <c r="A27" s="52"/>
      <c r="B27" s="58" t="s">
        <v>106</v>
      </c>
      <c r="C27" s="59"/>
      <c r="D27" s="137"/>
      <c r="E27" s="78"/>
      <c r="F27" s="78"/>
      <c r="G27" s="144">
        <f>+IF(SUM(2!AS13,2!AS18)&lt;&gt;0,IF((1+OUT_4_Check!$S$4)*SUM(4!D20:F20)&lt;SUM(2!AS13,2!AS18),1,IF((1-OUT_4_Check!$S$4)*SUM(4!D20:F20)&gt;SUM(2!AS13,2!AS18),1,0)),IF(SUM(4!D20:F20)&lt;&gt;0,1,0))</f>
        <v>0</v>
      </c>
      <c r="H27" s="137"/>
      <c r="I27" s="78"/>
      <c r="J27" s="78"/>
      <c r="K27" s="144">
        <f>+IF(2!AS24&lt;&gt;0,IF((1+OUT_4_Check!$S$4)*SUM(4!G20:I20)&lt;2!AS24,1,IF((1-OUT_4_Check!$S$4)*SUM(4!G20:I20)&gt;2!AS24,1,0)),IF(SUM(4!G20:I20)&lt;&gt;0,1,0))</f>
        <v>0</v>
      </c>
      <c r="L27" s="137"/>
      <c r="M27" s="78"/>
      <c r="N27" s="80"/>
      <c r="O27" s="146">
        <f>+IF(2!AS29&lt;&gt;0,IF((1+OUT_4_Check!$S$4)*SUM(4!J20:L20)&lt;2!AS29,1,IF((1-OUT_4_Check!$S$4)*SUM(4!J20:L20)&gt;2!AS29,1,0)),IF(SUM(4!J20:L20)&lt;&gt;0,1,0))</f>
        <v>1</v>
      </c>
      <c r="P27" s="162">
        <f>+IF(4!M20&lt;&gt;0,IF((1+OUT_4_Check!$S$4)*SUM(4!D20,4!G20,4!J20)&lt;4!M20,1,IF((1-OUT_4_Check!$S$4)*SUM(4!D20,4!G20,4!J20)&gt;4!M20,1,0)),IF(SUM(4!D20,4!G20,4!J20)&lt;&gt;0,1,IF(SUM(4!M21:M23)&lt;&gt;0,1,0)))</f>
        <v>1</v>
      </c>
      <c r="Q27" s="163">
        <f>+IF(4!N20&lt;&gt;0,IF((1+OUT_4_Check!$S$4)*SUM(4!E20,4!H20,4!K20)&lt;4!N20,1,IF((1-OUT_4_Check!$S$4)*SUM(4!E20,4!H20,4!K20)&gt;4!N20,1,0)),IF(SUM(4!E20,4!H20,4!K20)&lt;&gt;0,1,0))</f>
        <v>0</v>
      </c>
      <c r="R27" s="164">
        <f>+IF(4!O20&lt;&gt;0,IF((1+OUT_4_Check!$S$4)*SUM(4!F20,4!I20,4!L20)&lt;4!O20,1,IF((1-OUT_4_Check!$S$4)*SUM(4!F20,4!I20,4!L20)&gt;4!O20,1,0)),IF(SUM(4!F20,4!I20,4!L20)&lt;&gt;0,1,0))</f>
        <v>0</v>
      </c>
      <c r="S27" s="148"/>
      <c r="T27" s="108"/>
    </row>
    <row r="28" spans="1:20" s="47" customFormat="1" ht="18" customHeight="1">
      <c r="A28" s="57"/>
      <c r="B28" s="58" t="s">
        <v>107</v>
      </c>
      <c r="C28" s="59"/>
      <c r="D28" s="137"/>
      <c r="E28" s="78"/>
      <c r="F28" s="78"/>
      <c r="G28" s="144">
        <f>+IF(SUM(2!AS14,2!AS19)&lt;&gt;0,IF((1+OUT_4_Check!$S$4)*SUM(4!D21:F21)&lt;SUM(2!AS14,2!AS19),1,IF((1-OUT_4_Check!$S$4)*SUM(4!D21:F21)&gt;SUM(2!AS14,2!AS19),1,0)),IF(SUM(4!D21:F21)&lt;&gt;0,1,0))</f>
        <v>1</v>
      </c>
      <c r="H28" s="137"/>
      <c r="I28" s="78"/>
      <c r="J28" s="78"/>
      <c r="K28" s="144">
        <f>+IF(2!AS25&lt;&gt;0,IF((1+OUT_4_Check!$S$4)*SUM(4!G21:I21)&lt;2!AS25,1,IF((1-OUT_4_Check!$S$4)*SUM(4!G21:I21)&gt;2!AS25,1,0)),IF(SUM(4!G21:I21)&lt;&gt;0,1,0))</f>
        <v>1</v>
      </c>
      <c r="L28" s="137"/>
      <c r="M28" s="78"/>
      <c r="N28" s="80"/>
      <c r="O28" s="146">
        <f>+IF(2!AS30&lt;&gt;0,IF((1+OUT_4_Check!$S$4)*SUM(4!J21:L21)&lt;2!AS30,1,IF((1-OUT_4_Check!$S$4)*SUM(4!J21:L21)&gt;2!AS30,1,0)),IF(SUM(4!J21:L21)&lt;&gt;0,1,0))</f>
        <v>1</v>
      </c>
      <c r="P28" s="162">
        <f>+IF(4!M21&lt;&gt;0,IF((1+OUT_4_Check!$S$4)*SUM(4!D21,4!G21,4!J21)&lt;4!M21,1,IF((1-OUT_4_Check!$S$4)*SUM(4!D21,4!G21,4!J21)&gt;4!M21,1,0)),IF(SUM(4!D21,4!G21,4!J21)&lt;&gt;0,1,0))</f>
        <v>0</v>
      </c>
      <c r="Q28" s="163">
        <f>+IF(4!N21&lt;&gt;0,IF((1+OUT_4_Check!$S$4)*SUM(4!E21,4!H21,4!K21)&lt;4!N21,1,IF((1-OUT_4_Check!$S$4)*SUM(4!E21,4!H21,4!K21)&gt;4!N21,1,0)),IF(SUM(4!E21,4!H21,4!K21)&lt;&gt;0,1,0))</f>
        <v>0</v>
      </c>
      <c r="R28" s="164">
        <f>+IF(4!O21&lt;&gt;0,IF((1+OUT_4_Check!$S$4)*SUM(4!F21,4!I21,4!L21)&lt;4!O21,1,IF((1-OUT_4_Check!$S$4)*SUM(4!F21,4!I21,4!L21)&gt;4!O21,1,0)),IF(SUM(4!F21,4!I21,4!L21)&lt;&gt;0,1,0))</f>
        <v>0</v>
      </c>
      <c r="S28" s="148"/>
      <c r="T28" s="108"/>
    </row>
    <row r="29" spans="1:19" s="47" customFormat="1" ht="18" customHeight="1">
      <c r="A29" s="57"/>
      <c r="B29" s="58" t="s">
        <v>108</v>
      </c>
      <c r="C29" s="59"/>
      <c r="D29" s="185"/>
      <c r="E29" s="152"/>
      <c r="F29" s="78"/>
      <c r="G29" s="144">
        <f>+IF(SUM(2!AS15,2!AS20)&lt;&gt;0,IF((1+OUT_4_Check!$S$4)*SUM(4!D22:F22)&lt;SUM(2!AS15,2!AS20),1,IF((1-OUT_4_Check!$S$4)*SUM(4!D22:F22)&gt;SUM(2!AS15,2!AS20),1,0)),IF(SUM(4!D22:F22)&lt;&gt;0,1,0))</f>
        <v>1</v>
      </c>
      <c r="H29" s="185"/>
      <c r="I29" s="78"/>
      <c r="J29" s="152"/>
      <c r="K29" s="144">
        <f>+IF(2!AS26&lt;&gt;0,IF((1+OUT_4_Check!$S$4)*SUM(4!G22:I22)&lt;2!AS26,1,IF((1-OUT_4_Check!$S$4)*SUM(4!G22:I22)&gt;2!AS26,1,0)),IF(SUM(4!G22:I22)&lt;&gt;0,1,0))</f>
        <v>1</v>
      </c>
      <c r="L29" s="137"/>
      <c r="M29" s="152"/>
      <c r="N29" s="154"/>
      <c r="O29" s="146">
        <f>+IF(2!AS31&lt;&gt;0,IF((1+OUT_4_Check!$S$4)*SUM(4!J22:L22)&lt;2!AS31,1,IF((1-OUT_4_Check!$S$4)*SUM(4!J22:L22)&gt;2!AS31,1,0)),IF(SUM(4!J22:L22)&lt;&gt;0,1,0))</f>
        <v>1</v>
      </c>
      <c r="P29" s="162">
        <f>+IF(4!M22&lt;&gt;0,IF((1+OUT_4_Check!$S$4)*SUM(4!D22,4!G22,4!J22)&lt;4!M22,1,IF((1-OUT_4_Check!$S$4)*SUM(4!D22,4!G22,4!J22)&gt;4!M22,1,0)),IF(SUM(4!D22,4!G22,4!J22)&lt;&gt;0,1,0))</f>
        <v>0</v>
      </c>
      <c r="Q29" s="163">
        <f>+IF(4!N22&lt;&gt;0,IF((1+OUT_4_Check!$S$4)*SUM(4!E22,4!H22,4!K22)&lt;4!N22,1,IF((1-OUT_4_Check!$S$4)*SUM(4!E22,4!H22,4!K22)&gt;4!N22,1,0)),IF(SUM(4!E22,4!H22,4!K22)&lt;&gt;0,1,0))</f>
        <v>0</v>
      </c>
      <c r="R29" s="164">
        <f>+IF(4!O22&lt;&gt;0,IF((1+OUT_4_Check!$S$4)*SUM(4!F22,4!I22,4!L22)&lt;4!O22,1,IF((1-OUT_4_Check!$S$4)*SUM(4!F22,4!I22,4!L22)&gt;4!O22,1,0)),IF(SUM(4!F22,4!I22,4!L22)&lt;&gt;0,1,0))</f>
        <v>0</v>
      </c>
      <c r="S29" s="148"/>
    </row>
    <row r="30" spans="1:19" s="47" customFormat="1" ht="18" customHeight="1">
      <c r="A30" s="57"/>
      <c r="B30" s="59" t="s">
        <v>11</v>
      </c>
      <c r="C30" s="59"/>
      <c r="D30" s="181">
        <f>+IF(4!D23&lt;&gt;"",IF((1+OUT_4_Check!$S$4)*SUM(4!D20:D22)&lt;4!D23,1,IF((1-OUT_4_Check!$S$4)*SUM(4!D20:D22)&gt;4!D23,1,0)),IF(SUM(4!D20:D22)&lt;&gt;0,1,0))</f>
        <v>0</v>
      </c>
      <c r="E30" s="182">
        <f>+IF(4!E23&lt;&gt;"",IF((1+OUT_4_Check!$S$4)*SUM(4!E20:E22)&lt;4!E23,1,IF((1-OUT_4_Check!$S$4)*SUM(4!E20:E22)&gt;4!E23,1,0)),IF(SUM(4!E20:E22)&lt;&gt;0,1,0))</f>
        <v>0</v>
      </c>
      <c r="F30" s="182">
        <f>+IF(4!F23&lt;&gt;"",IF((1+OUT_4_Check!$S$4)*SUM(4!F20:F22)&lt;4!F23,1,IF((1-OUT_4_Check!$S$4)*SUM(4!F20:F22)&gt;4!F23,1,0)),IF(SUM(4!F20:F22)&lt;&gt;0,1,0))</f>
        <v>0</v>
      </c>
      <c r="G30" s="144">
        <f>+IF(SUM(2!AS16,2!AS21)&lt;&gt;0,IF((1+OUT_4_Check!$S$4)*SUM(4!D23:F23)&lt;SUM(2!AS16,2!AS21),1,IF((1-OUT_4_Check!$S$4)*SUM(4!D23:F23)&gt;SUM(2!AS16,2!AS21),1,0)),IF(SUM(4!D23:F23)&lt;&gt;0,1,0))</f>
        <v>1</v>
      </c>
      <c r="H30" s="188">
        <f>+IF(4!H23&lt;&gt;"",IF((1+OUT_4_Check!$S$4)*SUM(4!G20:G22)&lt;4!G23,1,IF((1-OUT_4_Check!$S$4)*SUM(4!G20:G22)&gt;4!G23,1,0)),IF(SUM(4!G20:G22)&lt;&gt;0,1,0))</f>
        <v>1</v>
      </c>
      <c r="I30" s="188">
        <f>+IF(4!I23&lt;&gt;"",IF((1+OUT_4_Check!$S$4)*SUM(4!H20:H22)&lt;4!H23,1,IF((1-OUT_4_Check!$S$4)*SUM(4!H20:H22)&gt;4!H23,1,0)),IF(SUM(4!H20:H22)&lt;&gt;0,1,0))</f>
        <v>1</v>
      </c>
      <c r="J30" s="188">
        <f>+IF(4!J23&lt;&gt;"",IF((1+OUT_4_Check!$S$4)*SUM(4!I20:I22)&lt;4!I23,1,IF((1-OUT_4_Check!$S$4)*SUM(4!I20:I22)&gt;4!I23,1,0)),IF(SUM(4!I20:I22)&lt;&gt;0,1,0))</f>
        <v>0</v>
      </c>
      <c r="K30" s="144">
        <f>+IF(2!AS27&lt;&gt;0,IF((1+OUT_4_Check!$S$4)*SUM(4!G23:I23)&lt;2!AS27,1,IF((1-OUT_4_Check!$S$4)*SUM(4!G23:I23)&gt;2!AS27,1,0)),IF(SUM(4!G23:I23)&lt;&gt;0,1,0))</f>
        <v>1</v>
      </c>
      <c r="L30" s="182">
        <f>+IF(4!J23&lt;&gt;"",IF((1+OUT_4_Check!$S$4)*SUM(4!J20:J22)&lt;4!J23,1,IF((1-OUT_4_Check!$S$4)*SUM(4!J20:J22)&gt;4!J23,1,0)),IF(SUM(4!J20:J22)&lt;&gt;0,1,0))</f>
        <v>1</v>
      </c>
      <c r="M30" s="182">
        <f>+IF(4!K23&lt;&gt;"",IF((1+OUT_4_Check!$S$4)*SUM(4!K20:K22)&lt;4!K23,1,IF((1-OUT_4_Check!$S$4)*SUM(4!K20:K22)&gt;4!K23,1,0)),IF(SUM(4!K20:K22)&lt;&gt;0,1,0))</f>
        <v>1</v>
      </c>
      <c r="N30" s="182">
        <f>+IF(4!L23&lt;&gt;"",IF((1+OUT_4_Check!$S$4)*SUM(4!L20:L22)&lt;4!L23,1,IF((1-OUT_4_Check!$S$4)*SUM(4!L20:L22)&gt;4!L23,1,0)),IF(SUM(4!L20:L22)&lt;&gt;0,1,0))</f>
        <v>0</v>
      </c>
      <c r="O30" s="146">
        <f>+IF(2!AS32&lt;&gt;0,IF((1+OUT_4_Check!$S$4)*SUM(4!J23:L23)&lt;2!AS32,1,IF((1-OUT_4_Check!$S$4)*SUM(4!J23:L23)&gt;2!AS32,1,0)),IF(SUM(4!J23:L23)&lt;&gt;0,1,0))</f>
        <v>1</v>
      </c>
      <c r="P30" s="182">
        <f>+IF(4!M23&lt;&gt;"",IF((1+OUT_4_Check!$S$4)*SUM(4!M20:M22)&lt;4!M23,1,IF((1-OUT_4_Check!$S$4)*SUM(4!M20:M22)&gt;4!M23,1,0)),IF(SUM(4!M20:M22)&lt;&gt;0,1,0))</f>
        <v>1</v>
      </c>
      <c r="Q30" s="182">
        <f>+IF(4!N23&lt;&gt;"",IF((1+OUT_4_Check!$S$4)*SUM(4!N20:N22)&lt;4!N23,1,IF((1-OUT_4_Check!$S$4)*SUM(4!N20:N22)&gt;4!N23,1,0)),IF(SUM(4!N20:N22)&lt;&gt;0,1,0))</f>
        <v>0</v>
      </c>
      <c r="R30" s="182">
        <f>+IF(4!O23&lt;&gt;"",IF((1+OUT_4_Check!$S$4)*SUM(4!O20:O22)&lt;4!O23,1,IF((1-OUT_4_Check!$S$4)*SUM(4!O20:O22)&gt;4!O23,1,0)),IF(SUM(4!O20:O22)&lt;&gt;0,1,0))</f>
        <v>0</v>
      </c>
      <c r="S30" s="148"/>
    </row>
    <row r="31" spans="1:19" s="47" customFormat="1" ht="18" customHeight="1">
      <c r="A31" s="57"/>
      <c r="B31" s="65"/>
      <c r="C31" s="65"/>
      <c r="D31" s="187"/>
      <c r="E31" s="154"/>
      <c r="F31" s="80"/>
      <c r="G31" s="136"/>
      <c r="H31" s="187"/>
      <c r="I31" s="80"/>
      <c r="J31" s="154"/>
      <c r="K31" s="136"/>
      <c r="L31" s="135"/>
      <c r="M31" s="154"/>
      <c r="N31" s="154"/>
      <c r="O31" s="147"/>
      <c r="P31" s="165"/>
      <c r="Q31" s="163"/>
      <c r="R31" s="164"/>
      <c r="S31" s="151"/>
    </row>
    <row r="32" spans="1:19" s="47" customFormat="1" ht="18" customHeight="1">
      <c r="A32" s="57"/>
      <c r="B32" s="53" t="s">
        <v>52</v>
      </c>
      <c r="C32" s="53"/>
      <c r="D32" s="187"/>
      <c r="E32" s="154"/>
      <c r="F32" s="80"/>
      <c r="G32" s="136"/>
      <c r="H32" s="187"/>
      <c r="I32" s="80"/>
      <c r="J32" s="154"/>
      <c r="K32" s="136"/>
      <c r="L32" s="135"/>
      <c r="M32" s="154"/>
      <c r="N32" s="154"/>
      <c r="O32" s="147"/>
      <c r="P32" s="165"/>
      <c r="Q32" s="163"/>
      <c r="R32" s="164"/>
      <c r="S32" s="151"/>
    </row>
    <row r="33" spans="1:20" s="47" customFormat="1" ht="18" customHeight="1">
      <c r="A33" s="57"/>
      <c r="B33" s="53" t="s">
        <v>27</v>
      </c>
      <c r="C33" s="53"/>
      <c r="D33" s="181"/>
      <c r="E33" s="182"/>
      <c r="F33" s="183"/>
      <c r="G33" s="144"/>
      <c r="H33" s="181"/>
      <c r="I33" s="182"/>
      <c r="J33" s="183"/>
      <c r="K33" s="144"/>
      <c r="L33" s="181"/>
      <c r="M33" s="182"/>
      <c r="N33" s="183"/>
      <c r="O33" s="146"/>
      <c r="P33" s="162"/>
      <c r="Q33" s="163"/>
      <c r="R33" s="164"/>
      <c r="S33" s="148"/>
      <c r="T33" s="108"/>
    </row>
    <row r="34" spans="1:20" s="47" customFormat="1" ht="18" customHeight="1">
      <c r="A34" s="64"/>
      <c r="B34" s="58" t="s">
        <v>106</v>
      </c>
      <c r="C34" s="59"/>
      <c r="D34" s="137"/>
      <c r="E34" s="78"/>
      <c r="F34" s="78"/>
      <c r="G34" s="144">
        <f>+IF(3!J13&lt;&gt;0,IF((1+OUT_4_Check!$S$4)*SUM(4!D25:F25)&lt;3!J13,1,IF((1-OUT_4_Check!$S$4)*SUM(4!D25:F25)&gt;3!J13,1,0)),IF(SUM(4!D25:F25)&lt;&gt;0,1,0))</f>
        <v>1</v>
      </c>
      <c r="H34" s="137"/>
      <c r="I34" s="78"/>
      <c r="J34" s="78"/>
      <c r="K34" s="144">
        <f>+IF(3!J19&lt;&gt;0,IF((1+OUT_4_Check!$S$4)*SUM(4!G25:I25)&lt;3!J19,1,IF((1-OUT_4_Check!$S$4)*SUM(4!G25:I25)&gt;3!J19,1,0)),IF(SUM(4!G25:I25)&lt;&gt;0,1,0))</f>
        <v>1</v>
      </c>
      <c r="L34" s="137"/>
      <c r="M34" s="78"/>
      <c r="N34" s="80"/>
      <c r="O34" s="146">
        <f>+IF(3!J24&lt;&gt;0,IF((1+OUT_4_Check!$S$4)*SUM(4!J25:L25)&lt;3!J24,1,IF((1-OUT_4_Check!$S$4)*SUM(4!J25:L25)&gt;3!J24,1,0)),IF(SUM(4!J25:L25)&lt;&gt;0,1,0))</f>
        <v>1</v>
      </c>
      <c r="P34" s="162" t="e">
        <f>+IF(4!M25&lt;&gt;0,IF((1+OUT_4_Check!$S$4)*SUM(4!D25,4!G25,4!J25)&lt;4!M25,1,IF((1-OUT_4_Check!$S$4)*SUM(4!D25,4!G25,4!J25)&gt;4!M25,1,0)),IF(SUM(4!D25,4!G25,4!J25)&lt;&gt;0,1,IF(SUM(4!#REF!)&lt;&gt;0,1,0)))</f>
        <v>#REF!</v>
      </c>
      <c r="Q34" s="163">
        <f>+IF(4!N25&lt;&gt;0,IF((1+OUT_4_Check!$S$4)*SUM(4!E25,4!H25,4!K25)&lt;4!N25,1,IF((1-OUT_4_Check!$S$4)*SUM(4!E25,4!H25,4!K25)&gt;4!N25,1,0)),IF(SUM(4!E25,4!H25,4!K25)&lt;&gt;0,1,0))</f>
        <v>0</v>
      </c>
      <c r="R34" s="164">
        <f>+IF(4!O25&lt;&gt;0,IF((1+OUT_4_Check!$S$4)*SUM(4!F25,4!I25,4!L25)&lt;4!O25,1,IF((1-OUT_4_Check!$S$4)*SUM(4!F25,4!I25,4!L25)&gt;4!O25,1,0)),IF(SUM(4!F25,4!I25,4!L25)&lt;&gt;0,1,0))</f>
        <v>0</v>
      </c>
      <c r="S34" s="148"/>
      <c r="T34" s="108"/>
    </row>
    <row r="35" spans="1:20" s="47" customFormat="1" ht="18" customHeight="1">
      <c r="A35" s="64"/>
      <c r="B35" s="58" t="s">
        <v>107</v>
      </c>
      <c r="C35" s="59"/>
      <c r="D35" s="137"/>
      <c r="E35" s="78"/>
      <c r="F35" s="78"/>
      <c r="G35" s="144" t="e">
        <f>+IF(3!J14&lt;&gt;0,IF((1+OUT_4_Check!$S$4)*SUM(4!#REF!)&lt;3!J14,1,IF((1-OUT_4_Check!$S$4)*SUM(4!#REF!)&gt;3!J14,1,0)),IF(SUM(4!#REF!)&lt;&gt;0,1,0))</f>
        <v>#REF!</v>
      </c>
      <c r="H35" s="137"/>
      <c r="I35" s="78"/>
      <c r="J35" s="78"/>
      <c r="K35" s="144" t="e">
        <f>+IF(3!J20&lt;&gt;0,IF((1+OUT_4_Check!$S$4)*SUM(4!#REF!)&lt;3!J20,1,IF((1-OUT_4_Check!$S$4)*SUM(4!#REF!)&gt;3!J20,1,0)),IF(SUM(4!#REF!)&lt;&gt;0,1,0))</f>
        <v>#REF!</v>
      </c>
      <c r="L35" s="137"/>
      <c r="M35" s="78"/>
      <c r="N35" s="80"/>
      <c r="O35" s="146" t="e">
        <f>+IF(3!J25&lt;&gt;0,IF((1+OUT_4_Check!$S$4)*SUM(4!#REF!)&lt;3!J25,1,IF((1-OUT_4_Check!$S$4)*SUM(4!#REF!)&gt;3!J25,1,0)),IF(SUM(4!#REF!)&lt;&gt;0,1,0))</f>
        <v>#REF!</v>
      </c>
      <c r="P35" s="162" t="e">
        <f>+IF(4!#REF!&lt;&gt;0,IF((1+OUT_4_Check!$S$4)*SUM(4!#REF!,4!#REF!,4!#REF!)&lt;4!#REF!,1,IF((1-OUT_4_Check!$S$4)*SUM(4!#REF!,4!#REF!,4!#REF!)&gt;4!#REF!,1,0)),IF(SUM(4!#REF!,4!#REF!,4!#REF!)&lt;&gt;0,1,0))</f>
        <v>#REF!</v>
      </c>
      <c r="Q35" s="163" t="e">
        <f>+IF(4!#REF!&lt;&gt;0,IF((1+OUT_4_Check!$S$4)*SUM(4!#REF!,4!#REF!,4!#REF!)&lt;4!#REF!,1,IF((1-OUT_4_Check!$S$4)*SUM(4!#REF!,4!#REF!,4!#REF!)&gt;4!#REF!,1,0)),IF(SUM(4!#REF!,4!#REF!,4!#REF!)&lt;&gt;0,1,0))</f>
        <v>#REF!</v>
      </c>
      <c r="R35" s="164" t="e">
        <f>+IF(4!#REF!&lt;&gt;0,IF((1+OUT_4_Check!$S$4)*SUM(4!#REF!,4!#REF!,4!#REF!)&lt;4!#REF!,1,IF((1-OUT_4_Check!$S$4)*SUM(4!#REF!,4!#REF!,4!#REF!)&gt;4!#REF!,1,0)),IF(SUM(4!#REF!,4!#REF!,4!#REF!)&lt;&gt;0,1,0))</f>
        <v>#REF!</v>
      </c>
      <c r="S35" s="148"/>
      <c r="T35" s="108"/>
    </row>
    <row r="36" spans="1:19" s="47" customFormat="1" ht="18" customHeight="1">
      <c r="A36" s="64"/>
      <c r="B36" s="58" t="s">
        <v>108</v>
      </c>
      <c r="C36" s="59"/>
      <c r="D36" s="135"/>
      <c r="E36" s="80"/>
      <c r="F36" s="80"/>
      <c r="G36" s="144" t="e">
        <f>+IF(3!J15&lt;&gt;0,IF((1+OUT_4_Check!$S$4)*SUM(4!#REF!)&lt;3!J15,1,IF((1-OUT_4_Check!$S$4)*SUM(4!#REF!)&gt;3!J15,1,0)),IF(SUM(4!#REF!)&lt;&gt;0,1,0))</f>
        <v>#REF!</v>
      </c>
      <c r="H36" s="135"/>
      <c r="I36" s="80"/>
      <c r="J36" s="80"/>
      <c r="K36" s="144" t="e">
        <f>+IF(3!J21&lt;&gt;0,IF((1+OUT_4_Check!$S$4)*SUM(4!#REF!)&lt;3!J21,1,IF((1-OUT_4_Check!$S$4)*SUM(4!#REF!)&gt;3!J21,1,0)),IF(SUM(4!#REF!)&lt;&gt;0,1,0))</f>
        <v>#REF!</v>
      </c>
      <c r="L36" s="135"/>
      <c r="M36" s="80"/>
      <c r="N36" s="80"/>
      <c r="O36" s="146" t="e">
        <f>+IF(3!J26&lt;&gt;0,IF((1+OUT_4_Check!$S$4)*SUM(4!#REF!)&lt;3!J26,1,IF((1-OUT_4_Check!$S$4)*SUM(4!#REF!)&gt;3!J26,1,0)),IF(SUM(4!#REF!)&lt;&gt;0,1,0))</f>
        <v>#REF!</v>
      </c>
      <c r="P36" s="162" t="e">
        <f>+IF(4!#REF!&lt;&gt;0,IF((1+OUT_4_Check!$S$4)*SUM(4!#REF!,4!#REF!,4!#REF!)&lt;4!#REF!,1,IF((1-OUT_4_Check!$S$4)*SUM(4!#REF!,4!#REF!,4!#REF!)&gt;4!#REF!,1,0)),IF(SUM(4!#REF!,4!#REF!,4!#REF!)&lt;&gt;0,1,0))</f>
        <v>#REF!</v>
      </c>
      <c r="Q36" s="163" t="e">
        <f>+IF(4!#REF!&lt;&gt;0,IF((1+OUT_4_Check!$S$4)*SUM(4!#REF!,4!#REF!,4!#REF!)&lt;4!#REF!,1,IF((1-OUT_4_Check!$S$4)*SUM(4!#REF!,4!#REF!,4!#REF!)&gt;4!#REF!,1,0)),IF(SUM(4!#REF!,4!#REF!,4!#REF!)&lt;&gt;0,1,0))</f>
        <v>#REF!</v>
      </c>
      <c r="R36" s="164" t="e">
        <f>+IF(4!#REF!&lt;&gt;0,IF((1+OUT_4_Check!$S$4)*SUM(4!#REF!,4!#REF!,4!#REF!)&lt;4!#REF!,1,IF((1-OUT_4_Check!$S$4)*SUM(4!#REF!,4!#REF!,4!#REF!)&gt;4!#REF!,1,0)),IF(SUM(4!#REF!,4!#REF!,4!#REF!)&lt;&gt;0,1,0))</f>
        <v>#REF!</v>
      </c>
      <c r="S36" s="148"/>
    </row>
    <row r="37" spans="1:19" s="47" customFormat="1" ht="18" customHeight="1" thickBot="1">
      <c r="A37" s="67"/>
      <c r="B37" s="103" t="s">
        <v>11</v>
      </c>
      <c r="C37" s="103"/>
      <c r="D37" s="189" t="e">
        <f>+IF(4!#REF!&lt;&gt;"",IF((1+OUT_4_Check!$S$4)*SUM(4!D25:D25)&lt;4!#REF!,1,IF((1-OUT_4_Check!$S$4)*SUM(4!D25:D25)&gt;4!#REF!,1,0)),IF(SUM(4!D25:D25)&lt;&gt;0,1,0))</f>
        <v>#REF!</v>
      </c>
      <c r="E37" s="190" t="e">
        <f>+IF(4!#REF!&lt;&gt;"",IF((1+OUT_4_Check!$S$4)*SUM(4!E25:E25)&lt;4!#REF!,1,IF((1-OUT_4_Check!$S$4)*SUM(4!E25:E25)&gt;4!#REF!,1,0)),IF(SUM(4!E25:E25)&lt;&gt;0,1,0))</f>
        <v>#REF!</v>
      </c>
      <c r="F37" s="190" t="e">
        <f>+IF(4!#REF!&lt;&gt;"",IF((1+OUT_4_Check!$S$4)*SUM(4!F25:F25)&lt;4!#REF!,1,IF((1-OUT_4_Check!$S$4)*SUM(4!F25:F25)&gt;4!#REF!,1,0)),IF(SUM(4!F25:F25)&lt;&gt;0,1,0))</f>
        <v>#REF!</v>
      </c>
      <c r="G37" s="249" t="e">
        <f>+IF(3!J16&lt;&gt;0,IF((1+OUT_4_Check!$S$4)*SUM(4!#REF!)&lt;3!J16,1,IF((1-OUT_4_Check!$S$4)*SUM(4!#REF!)&gt;3!J16,1,0)),IF(SUM(4!#REF!)&lt;&gt;0,1,0))</f>
        <v>#REF!</v>
      </c>
      <c r="H37" s="189" t="e">
        <f>+IF(4!#REF!&lt;&gt;"",IF((1+OUT_4_Check!$S$4)*SUM(4!G25:G25)&lt;4!#REF!,1,IF((1-OUT_4_Check!$S$4)*SUM(4!G25:G25)&gt;4!#REF!,1,0)),IF(SUM(4!G25:G25)&lt;&gt;0,1,0))</f>
        <v>#REF!</v>
      </c>
      <c r="I37" s="191" t="e">
        <f>+IF(4!#REF!&lt;&gt;"",IF((1+OUT_4_Check!$S$4)*SUM(4!H25:H25)&lt;4!#REF!,1,IF((1-OUT_4_Check!$S$4)*SUM(4!H25:H25)&gt;4!#REF!,1,0)),IF(SUM(4!H25:H25)&lt;&gt;0,1,0))</f>
        <v>#REF!</v>
      </c>
      <c r="J37" s="191" t="e">
        <f>+IF(4!#REF!&lt;&gt;"",IF((1+OUT_4_Check!$S$4)*SUM(4!I25:I25)&lt;4!#REF!,1,IF((1-OUT_4_Check!$S$4)*SUM(4!I25:I25)&gt;4!#REF!,1,0)),IF(SUM(4!I25:I25)&lt;&gt;0,1,0))</f>
        <v>#REF!</v>
      </c>
      <c r="K37" s="249" t="e">
        <f>+IF(3!J22&lt;&gt;0,IF((1+OUT_4_Check!$S$4)*SUM(4!#REF!)&lt;3!J22,1,IF((1-OUT_4_Check!$S$4)*SUM(4!#REF!)&gt;3!J22,1,0)),IF(SUM(4!#REF!)&lt;&gt;0,1,0))</f>
        <v>#REF!</v>
      </c>
      <c r="L37" s="190" t="e">
        <f>+IF(4!#REF!&lt;&gt;"",IF((1+OUT_4_Check!$S$4)*SUM(4!J25:J25)&lt;4!#REF!,1,IF((1-OUT_4_Check!$S$4)*SUM(4!J25:J25)&gt;4!#REF!,1,0)),IF(SUM(4!J25:J25)&lt;&gt;0,1,0))</f>
        <v>#REF!</v>
      </c>
      <c r="M37" s="190" t="e">
        <f>+IF(4!#REF!&lt;&gt;"",IF((1+OUT_4_Check!$S$4)*SUM(4!K25:K25)&lt;4!#REF!,1,IF((1-OUT_4_Check!$S$4)*SUM(4!K25:K25)&gt;4!#REF!,1,0)),IF(SUM(4!K25:K25)&lt;&gt;0,1,0))</f>
        <v>#REF!</v>
      </c>
      <c r="N37" s="190" t="e">
        <f>+IF(4!#REF!&lt;&gt;"",IF((1+OUT_4_Check!$S$4)*SUM(4!L25:L25)&lt;4!#REF!,1,IF((1-OUT_4_Check!$S$4)*SUM(4!L25:L25)&gt;4!#REF!,1,0)),IF(SUM(4!L25:L25)&lt;&gt;0,1,0))</f>
        <v>#REF!</v>
      </c>
      <c r="O37" s="250" t="e">
        <f>+IF(3!J27&lt;&gt;0,IF((1+OUT_4_Check!$S$4)*SUM(4!#REF!)&lt;3!J27,1,IF((1-OUT_4_Check!$S$4)*SUM(4!#REF!)&gt;3!J27,1,0)),IF(SUM(4!#REF!)&lt;&gt;0,1,0))</f>
        <v>#REF!</v>
      </c>
      <c r="P37" s="190" t="e">
        <f>+IF(4!#REF!&lt;&gt;"",IF((1+OUT_4_Check!$S$4)*SUM(4!M25:M25)&lt;4!#REF!,1,IF((1-OUT_4_Check!$S$4)*SUM(4!M25:M25)&gt;4!#REF!,1,0)),IF(SUM(4!M25:M25)&lt;&gt;0,1,0))</f>
        <v>#REF!</v>
      </c>
      <c r="Q37" s="190" t="e">
        <f>+IF(4!#REF!&lt;&gt;"",IF((1+OUT_4_Check!$S$4)*SUM(4!N25:N25)&lt;4!#REF!,1,IF((1-OUT_4_Check!$S$4)*SUM(4!N25:N25)&gt;4!#REF!,1,0)),IF(SUM(4!N25:N25)&lt;&gt;0,1,0))</f>
        <v>#REF!</v>
      </c>
      <c r="R37" s="190" t="e">
        <f>+IF(4!#REF!&lt;&gt;"",IF((1+OUT_4_Check!$S$4)*SUM(4!O25:O25)&lt;4!#REF!,1,IF((1-OUT_4_Check!$S$4)*SUM(4!O25:O25)&gt;4!#REF!,1,0)),IF(SUM(4!O25:O25)&lt;&gt;0,1,0))</f>
        <v>#REF!</v>
      </c>
      <c r="S37" s="249"/>
    </row>
    <row r="38" s="43" customFormat="1" ht="18" customHeight="1"/>
    <row r="39" s="43" customFormat="1" ht="18" customHeight="1"/>
    <row r="40" s="43" customFormat="1" ht="18" customHeight="1"/>
  </sheetData>
  <sheetProtection/>
  <printOptions/>
  <pageMargins left="0.75" right="0.75" top="1" bottom="1" header="0.5" footer="0.5"/>
  <pageSetup fitToHeight="1" fitToWidth="1" horizontalDpi="600" verticalDpi="600" orientation="portrait" paperSize="9" scale="52" r:id="rId1"/>
</worksheet>
</file>

<file path=xl/worksheets/sheet11.xml><?xml version="1.0" encoding="utf-8"?>
<worksheet xmlns="http://schemas.openxmlformats.org/spreadsheetml/2006/main" xmlns:r="http://schemas.openxmlformats.org/officeDocument/2006/relationships">
  <sheetPr codeName="Sheet2">
    <outlinePr summaryBelow="0" summaryRight="0"/>
    <pageSetUpPr fitToPage="1"/>
  </sheetPr>
  <dimension ref="A1:T42"/>
  <sheetViews>
    <sheetView zoomScale="55" zoomScaleNormal="55" zoomScalePageLayoutView="0" workbookViewId="0" topLeftCell="A1">
      <selection activeCell="B1" sqref="B1"/>
    </sheetView>
  </sheetViews>
  <sheetFormatPr defaultColWidth="0" defaultRowHeight="12" zeroHeight="1"/>
  <cols>
    <col min="1" max="1" width="1.75390625" style="195" customWidth="1"/>
    <col min="2" max="2" width="1.75390625" style="193" customWidth="1"/>
    <col min="3" max="3" width="54.375" style="423" customWidth="1"/>
    <col min="4" max="5" width="17.125" style="193" customWidth="1"/>
    <col min="6" max="9" width="17.125" style="195" customWidth="1"/>
    <col min="10" max="10" width="22.00390625" style="195" customWidth="1"/>
    <col min="11" max="11" width="20.625" style="195" customWidth="1"/>
    <col min="12" max="12" width="1.75390625" style="195" customWidth="1"/>
    <col min="13" max="13" width="9.125" style="195" customWidth="1"/>
    <col min="14" max="14" width="1.75390625" style="195" customWidth="1"/>
    <col min="15" max="16" width="9.125" style="195" customWidth="1"/>
    <col min="17" max="16384" width="0" style="195" hidden="1" customWidth="1"/>
  </cols>
  <sheetData>
    <row r="1" spans="2:11" s="193" customFormat="1" ht="19.5" customHeight="1">
      <c r="B1" s="275" t="s">
        <v>139</v>
      </c>
      <c r="C1" s="276"/>
      <c r="D1" s="192"/>
      <c r="E1" s="192"/>
      <c r="F1" s="192"/>
      <c r="G1" s="192"/>
      <c r="H1" s="192"/>
      <c r="I1" s="192"/>
      <c r="J1" s="192"/>
      <c r="K1" s="277"/>
    </row>
    <row r="2" spans="3:12" s="278" customFormat="1" ht="19.5" customHeight="1">
      <c r="C2" s="431" t="s">
        <v>163</v>
      </c>
      <c r="D2" s="431"/>
      <c r="E2" s="431"/>
      <c r="F2" s="431"/>
      <c r="G2" s="431"/>
      <c r="H2" s="431"/>
      <c r="I2" s="431"/>
      <c r="J2" s="431"/>
      <c r="K2" s="431"/>
      <c r="L2" s="394"/>
    </row>
    <row r="3" spans="3:20" s="278" customFormat="1" ht="19.5" customHeight="1">
      <c r="C3" s="431" t="s">
        <v>134</v>
      </c>
      <c r="D3" s="431"/>
      <c r="E3" s="431"/>
      <c r="F3" s="431"/>
      <c r="G3" s="431"/>
      <c r="H3" s="431"/>
      <c r="I3" s="431"/>
      <c r="J3" s="431"/>
      <c r="K3" s="431"/>
      <c r="L3" s="394"/>
      <c r="M3" s="395"/>
      <c r="N3" s="395"/>
      <c r="O3" s="395"/>
      <c r="P3" s="395"/>
      <c r="Q3" s="395"/>
      <c r="R3" s="395"/>
      <c r="S3" s="395"/>
      <c r="T3" s="395"/>
    </row>
    <row r="4" spans="3:12" s="278" customFormat="1" ht="19.5" customHeight="1">
      <c r="C4" s="431" t="s">
        <v>178</v>
      </c>
      <c r="D4" s="431"/>
      <c r="E4" s="431"/>
      <c r="F4" s="431"/>
      <c r="G4" s="431"/>
      <c r="H4" s="431"/>
      <c r="I4" s="431"/>
      <c r="J4" s="431"/>
      <c r="K4" s="431"/>
      <c r="L4" s="394"/>
    </row>
    <row r="5" spans="3:12" s="278" customFormat="1" ht="19.5" customHeight="1">
      <c r="C5" s="452" t="s">
        <v>3</v>
      </c>
      <c r="D5" s="452"/>
      <c r="E5" s="452"/>
      <c r="F5" s="452"/>
      <c r="G5" s="452"/>
      <c r="H5" s="452"/>
      <c r="I5" s="452"/>
      <c r="J5" s="452"/>
      <c r="K5" s="452"/>
      <c r="L5" s="396"/>
    </row>
    <row r="6" spans="2:11" s="193" customFormat="1" ht="39.75" customHeight="1">
      <c r="B6" s="241"/>
      <c r="C6" s="279"/>
      <c r="D6" s="194"/>
      <c r="J6" s="194"/>
      <c r="K6" s="194"/>
    </row>
    <row r="7" spans="2:12" s="193" customFormat="1" ht="26.25" customHeight="1">
      <c r="B7" s="453" t="s">
        <v>4</v>
      </c>
      <c r="C7" s="454"/>
      <c r="D7" s="397"/>
      <c r="E7" s="398"/>
      <c r="F7" s="398"/>
      <c r="G7" s="399" t="s">
        <v>179</v>
      </c>
      <c r="H7" s="400"/>
      <c r="I7" s="401"/>
      <c r="J7" s="459" t="s">
        <v>142</v>
      </c>
      <c r="K7" s="460"/>
      <c r="L7" s="461"/>
    </row>
    <row r="8" spans="2:12" ht="30.75" customHeight="1">
      <c r="B8" s="455"/>
      <c r="C8" s="456"/>
      <c r="D8" s="459" t="s">
        <v>34</v>
      </c>
      <c r="E8" s="461"/>
      <c r="F8" s="459" t="s">
        <v>135</v>
      </c>
      <c r="G8" s="462"/>
      <c r="H8" s="459" t="s">
        <v>143</v>
      </c>
      <c r="I8" s="462"/>
      <c r="J8" s="443" t="s">
        <v>90</v>
      </c>
      <c r="K8" s="443" t="s">
        <v>91</v>
      </c>
      <c r="L8" s="444"/>
    </row>
    <row r="9" spans="2:12" ht="15" customHeight="1">
      <c r="B9" s="455"/>
      <c r="C9" s="456"/>
      <c r="D9" s="449" t="s">
        <v>13</v>
      </c>
      <c r="E9" s="449" t="s">
        <v>12</v>
      </c>
      <c r="F9" s="451" t="s">
        <v>13</v>
      </c>
      <c r="G9" s="451" t="s">
        <v>12</v>
      </c>
      <c r="H9" s="451" t="s">
        <v>13</v>
      </c>
      <c r="I9" s="451" t="s">
        <v>12</v>
      </c>
      <c r="J9" s="445"/>
      <c r="K9" s="445"/>
      <c r="L9" s="446"/>
    </row>
    <row r="10" spans="2:12" ht="15" customHeight="1">
      <c r="B10" s="457"/>
      <c r="C10" s="458"/>
      <c r="D10" s="450"/>
      <c r="E10" s="450"/>
      <c r="F10" s="450"/>
      <c r="G10" s="450"/>
      <c r="H10" s="450"/>
      <c r="I10" s="450"/>
      <c r="J10" s="447"/>
      <c r="K10" s="447"/>
      <c r="L10" s="448"/>
    </row>
    <row r="11" spans="2:13" s="268" customFormat="1" ht="30" customHeight="1">
      <c r="B11" s="267"/>
      <c r="C11" s="402" t="s">
        <v>180</v>
      </c>
      <c r="D11" s="403">
        <v>235</v>
      </c>
      <c r="E11" s="403">
        <v>626</v>
      </c>
      <c r="F11" s="403">
        <v>235</v>
      </c>
      <c r="G11" s="403">
        <v>601</v>
      </c>
      <c r="H11" s="403">
        <v>0</v>
      </c>
      <c r="I11" s="403">
        <v>25</v>
      </c>
      <c r="J11" s="403">
        <v>5.828932</v>
      </c>
      <c r="K11" s="404">
        <v>4.056517</v>
      </c>
      <c r="L11" s="405"/>
      <c r="M11" s="195"/>
    </row>
    <row r="12" spans="2:12" ht="16.5" customHeight="1">
      <c r="B12" s="272"/>
      <c r="C12" s="290" t="s">
        <v>106</v>
      </c>
      <c r="D12" s="403">
        <v>0</v>
      </c>
      <c r="E12" s="403">
        <v>0</v>
      </c>
      <c r="F12" s="403">
        <v>0</v>
      </c>
      <c r="G12" s="403">
        <v>0</v>
      </c>
      <c r="H12" s="403">
        <v>0</v>
      </c>
      <c r="I12" s="403">
        <v>0</v>
      </c>
      <c r="J12" s="403">
        <v>0</v>
      </c>
      <c r="K12" s="406">
        <v>0</v>
      </c>
      <c r="L12" s="407"/>
    </row>
    <row r="13" spans="2:12" s="194" customFormat="1" ht="16.5" customHeight="1">
      <c r="B13" s="272"/>
      <c r="C13" s="290" t="s">
        <v>107</v>
      </c>
      <c r="D13" s="408">
        <v>235</v>
      </c>
      <c r="E13" s="408">
        <v>601</v>
      </c>
      <c r="F13" s="408">
        <v>235</v>
      </c>
      <c r="G13" s="408">
        <v>601</v>
      </c>
      <c r="H13" s="408">
        <v>0</v>
      </c>
      <c r="I13" s="408">
        <v>0</v>
      </c>
      <c r="J13" s="408">
        <v>5.828932</v>
      </c>
      <c r="K13" s="409">
        <v>4.056517</v>
      </c>
      <c r="L13" s="410"/>
    </row>
    <row r="14" spans="2:12" ht="16.5" customHeight="1">
      <c r="B14" s="272"/>
      <c r="C14" s="411" t="s">
        <v>181</v>
      </c>
      <c r="D14" s="403">
        <v>0</v>
      </c>
      <c r="E14" s="403">
        <v>0</v>
      </c>
      <c r="F14" s="403">
        <v>0</v>
      </c>
      <c r="G14" s="403">
        <v>0</v>
      </c>
      <c r="H14" s="403">
        <v>0</v>
      </c>
      <c r="I14" s="403">
        <v>0</v>
      </c>
      <c r="J14" s="403">
        <v>0</v>
      </c>
      <c r="K14" s="406">
        <v>0</v>
      </c>
      <c r="L14" s="407"/>
    </row>
    <row r="15" spans="2:12" ht="16.5" customHeight="1">
      <c r="B15" s="412"/>
      <c r="C15" s="413" t="s">
        <v>182</v>
      </c>
      <c r="D15" s="403">
        <v>235</v>
      </c>
      <c r="E15" s="403">
        <v>601</v>
      </c>
      <c r="F15" s="403">
        <v>235</v>
      </c>
      <c r="G15" s="403">
        <v>601</v>
      </c>
      <c r="H15" s="403">
        <v>0</v>
      </c>
      <c r="I15" s="403">
        <v>0</v>
      </c>
      <c r="J15" s="403">
        <v>5.828932</v>
      </c>
      <c r="K15" s="406">
        <v>4.056517</v>
      </c>
      <c r="L15" s="407"/>
    </row>
    <row r="16" spans="2:12" ht="16.5" customHeight="1">
      <c r="B16" s="412"/>
      <c r="C16" s="414" t="s">
        <v>183</v>
      </c>
      <c r="D16" s="403">
        <v>0</v>
      </c>
      <c r="E16" s="403">
        <v>0</v>
      </c>
      <c r="F16" s="403">
        <v>0</v>
      </c>
      <c r="G16" s="403">
        <v>0</v>
      </c>
      <c r="H16" s="403">
        <v>0</v>
      </c>
      <c r="I16" s="403">
        <v>0</v>
      </c>
      <c r="J16" s="403">
        <v>0</v>
      </c>
      <c r="K16" s="406">
        <v>0</v>
      </c>
      <c r="L16" s="407"/>
    </row>
    <row r="17" spans="2:12" ht="16.5" customHeight="1">
      <c r="B17" s="412"/>
      <c r="C17" s="413" t="s">
        <v>184</v>
      </c>
      <c r="D17" s="403">
        <v>0</v>
      </c>
      <c r="E17" s="403">
        <v>0</v>
      </c>
      <c r="F17" s="403">
        <v>0</v>
      </c>
      <c r="G17" s="403">
        <v>0</v>
      </c>
      <c r="H17" s="403">
        <v>0</v>
      </c>
      <c r="I17" s="403">
        <v>0</v>
      </c>
      <c r="J17" s="403">
        <v>0</v>
      </c>
      <c r="K17" s="406">
        <v>0</v>
      </c>
      <c r="L17" s="407"/>
    </row>
    <row r="18" spans="2:12" ht="16.5" customHeight="1">
      <c r="B18" s="412"/>
      <c r="C18" s="413" t="s">
        <v>185</v>
      </c>
      <c r="D18" s="403">
        <v>0</v>
      </c>
      <c r="E18" s="403">
        <v>0</v>
      </c>
      <c r="F18" s="403">
        <v>0</v>
      </c>
      <c r="G18" s="403">
        <v>0</v>
      </c>
      <c r="H18" s="403">
        <v>0</v>
      </c>
      <c r="I18" s="403">
        <v>0</v>
      </c>
      <c r="J18" s="403">
        <v>0</v>
      </c>
      <c r="K18" s="406">
        <v>0</v>
      </c>
      <c r="L18" s="407"/>
    </row>
    <row r="19" spans="2:12" ht="16.5" customHeight="1">
      <c r="B19" s="412"/>
      <c r="C19" s="413" t="s">
        <v>186</v>
      </c>
      <c r="D19" s="403">
        <v>0</v>
      </c>
      <c r="E19" s="403">
        <v>0</v>
      </c>
      <c r="F19" s="403">
        <v>0</v>
      </c>
      <c r="G19" s="403">
        <v>0</v>
      </c>
      <c r="H19" s="403">
        <v>0</v>
      </c>
      <c r="I19" s="403">
        <v>0</v>
      </c>
      <c r="J19" s="403">
        <v>0</v>
      </c>
      <c r="K19" s="406">
        <v>0</v>
      </c>
      <c r="L19" s="407"/>
    </row>
    <row r="20" spans="2:12" ht="16.5" customHeight="1">
      <c r="B20" s="272"/>
      <c r="C20" s="290" t="s">
        <v>108</v>
      </c>
      <c r="D20" s="403">
        <v>0</v>
      </c>
      <c r="E20" s="403">
        <v>25</v>
      </c>
      <c r="F20" s="403">
        <v>0</v>
      </c>
      <c r="G20" s="403">
        <v>0</v>
      </c>
      <c r="H20" s="403">
        <v>0</v>
      </c>
      <c r="I20" s="403">
        <v>25</v>
      </c>
      <c r="J20" s="403">
        <v>0</v>
      </c>
      <c r="K20" s="406">
        <v>0</v>
      </c>
      <c r="L20" s="407"/>
    </row>
    <row r="21" spans="2:12" s="268" customFormat="1" ht="30" customHeight="1">
      <c r="B21" s="267"/>
      <c r="C21" s="402" t="s">
        <v>136</v>
      </c>
      <c r="D21" s="326">
        <v>235</v>
      </c>
      <c r="E21" s="326">
        <v>470</v>
      </c>
      <c r="F21" s="403">
        <v>235</v>
      </c>
      <c r="G21" s="403">
        <v>445</v>
      </c>
      <c r="H21" s="403">
        <v>0</v>
      </c>
      <c r="I21" s="403">
        <v>25</v>
      </c>
      <c r="J21" s="403">
        <v>5.828932</v>
      </c>
      <c r="K21" s="406">
        <v>4.056517</v>
      </c>
      <c r="L21" s="415"/>
    </row>
    <row r="22" spans="2:12" ht="18" customHeight="1">
      <c r="B22" s="196"/>
      <c r="C22" s="290" t="s">
        <v>106</v>
      </c>
      <c r="D22" s="296">
        <v>0</v>
      </c>
      <c r="E22" s="296">
        <v>0</v>
      </c>
      <c r="F22" s="403">
        <v>0</v>
      </c>
      <c r="G22" s="403">
        <v>0</v>
      </c>
      <c r="H22" s="403">
        <v>0</v>
      </c>
      <c r="I22" s="403">
        <v>0</v>
      </c>
      <c r="J22" s="403">
        <v>0</v>
      </c>
      <c r="K22" s="406">
        <v>0</v>
      </c>
      <c r="L22" s="407"/>
    </row>
    <row r="23" spans="2:12" s="194" customFormat="1" ht="18" customHeight="1">
      <c r="B23" s="197"/>
      <c r="C23" s="290" t="s">
        <v>107</v>
      </c>
      <c r="D23" s="296">
        <v>235</v>
      </c>
      <c r="E23" s="296">
        <v>445</v>
      </c>
      <c r="F23" s="408">
        <v>235</v>
      </c>
      <c r="G23" s="408">
        <v>445</v>
      </c>
      <c r="H23" s="408">
        <v>0</v>
      </c>
      <c r="I23" s="408">
        <v>0</v>
      </c>
      <c r="J23" s="408">
        <v>5.828932</v>
      </c>
      <c r="K23" s="409">
        <v>4.056517</v>
      </c>
      <c r="L23" s="410"/>
    </row>
    <row r="24" spans="2:12" ht="18" customHeight="1">
      <c r="B24" s="197"/>
      <c r="C24" s="411" t="s">
        <v>181</v>
      </c>
      <c r="D24" s="296">
        <v>0</v>
      </c>
      <c r="E24" s="296">
        <v>0</v>
      </c>
      <c r="F24" s="403">
        <v>0</v>
      </c>
      <c r="G24" s="403">
        <v>0</v>
      </c>
      <c r="H24" s="403">
        <v>0</v>
      </c>
      <c r="I24" s="403">
        <v>0</v>
      </c>
      <c r="J24" s="403">
        <v>0</v>
      </c>
      <c r="K24" s="406">
        <v>0</v>
      </c>
      <c r="L24" s="407"/>
    </row>
    <row r="25" spans="2:12" ht="18" customHeight="1">
      <c r="B25" s="416"/>
      <c r="C25" s="413" t="s">
        <v>182</v>
      </c>
      <c r="D25" s="296">
        <v>235</v>
      </c>
      <c r="E25" s="296">
        <v>445</v>
      </c>
      <c r="F25" s="403">
        <v>235</v>
      </c>
      <c r="G25" s="403">
        <v>445</v>
      </c>
      <c r="H25" s="403">
        <v>0</v>
      </c>
      <c r="I25" s="403">
        <v>0</v>
      </c>
      <c r="J25" s="403">
        <v>5.828932</v>
      </c>
      <c r="K25" s="406">
        <v>4.056517</v>
      </c>
      <c r="L25" s="407"/>
    </row>
    <row r="26" spans="2:12" ht="18" customHeight="1">
      <c r="B26" s="416"/>
      <c r="C26" s="414" t="s">
        <v>183</v>
      </c>
      <c r="D26" s="296">
        <v>0</v>
      </c>
      <c r="E26" s="296">
        <v>0</v>
      </c>
      <c r="F26" s="403">
        <v>0</v>
      </c>
      <c r="G26" s="403">
        <v>0</v>
      </c>
      <c r="H26" s="403">
        <v>0</v>
      </c>
      <c r="I26" s="403">
        <v>0</v>
      </c>
      <c r="J26" s="403">
        <v>0</v>
      </c>
      <c r="K26" s="406">
        <v>0</v>
      </c>
      <c r="L26" s="407"/>
    </row>
    <row r="27" spans="2:12" ht="18" customHeight="1">
      <c r="B27" s="416"/>
      <c r="C27" s="413" t="s">
        <v>184</v>
      </c>
      <c r="D27" s="296">
        <v>0</v>
      </c>
      <c r="E27" s="296">
        <v>0</v>
      </c>
      <c r="F27" s="403">
        <v>0</v>
      </c>
      <c r="G27" s="403">
        <v>0</v>
      </c>
      <c r="H27" s="403">
        <v>0</v>
      </c>
      <c r="I27" s="403">
        <v>0</v>
      </c>
      <c r="J27" s="403">
        <v>0</v>
      </c>
      <c r="K27" s="406">
        <v>0</v>
      </c>
      <c r="L27" s="407"/>
    </row>
    <row r="28" spans="2:12" ht="18" customHeight="1">
      <c r="B28" s="416"/>
      <c r="C28" s="413" t="s">
        <v>185</v>
      </c>
      <c r="D28" s="296">
        <v>0</v>
      </c>
      <c r="E28" s="296">
        <v>0</v>
      </c>
      <c r="F28" s="403">
        <v>0</v>
      </c>
      <c r="G28" s="403">
        <v>0</v>
      </c>
      <c r="H28" s="403">
        <v>0</v>
      </c>
      <c r="I28" s="403">
        <v>0</v>
      </c>
      <c r="J28" s="403">
        <v>0</v>
      </c>
      <c r="K28" s="406">
        <v>0</v>
      </c>
      <c r="L28" s="407"/>
    </row>
    <row r="29" spans="2:12" ht="18" customHeight="1">
      <c r="B29" s="416"/>
      <c r="C29" s="413" t="s">
        <v>186</v>
      </c>
      <c r="D29" s="296">
        <v>0</v>
      </c>
      <c r="E29" s="296">
        <v>0</v>
      </c>
      <c r="F29" s="403">
        <v>0</v>
      </c>
      <c r="G29" s="403">
        <v>0</v>
      </c>
      <c r="H29" s="403">
        <v>0</v>
      </c>
      <c r="I29" s="403">
        <v>0</v>
      </c>
      <c r="J29" s="403">
        <v>0</v>
      </c>
      <c r="K29" s="406">
        <v>0</v>
      </c>
      <c r="L29" s="407"/>
    </row>
    <row r="30" spans="2:12" ht="18" customHeight="1">
      <c r="B30" s="198"/>
      <c r="C30" s="290" t="s">
        <v>108</v>
      </c>
      <c r="D30" s="296">
        <v>0</v>
      </c>
      <c r="E30" s="296">
        <v>25</v>
      </c>
      <c r="F30" s="403">
        <v>0</v>
      </c>
      <c r="G30" s="403">
        <v>0</v>
      </c>
      <c r="H30" s="403">
        <v>0</v>
      </c>
      <c r="I30" s="403">
        <v>25</v>
      </c>
      <c r="J30" s="403">
        <v>0</v>
      </c>
      <c r="K30" s="406">
        <v>0</v>
      </c>
      <c r="L30" s="407"/>
    </row>
    <row r="31" spans="2:12" s="268" customFormat="1" ht="30" customHeight="1">
      <c r="B31" s="267"/>
      <c r="C31" s="402" t="s">
        <v>137</v>
      </c>
      <c r="D31" s="326">
        <v>0</v>
      </c>
      <c r="E31" s="326">
        <v>156</v>
      </c>
      <c r="F31" s="403">
        <v>0</v>
      </c>
      <c r="G31" s="403">
        <v>156</v>
      </c>
      <c r="H31" s="403">
        <v>0</v>
      </c>
      <c r="I31" s="403">
        <v>0</v>
      </c>
      <c r="J31" s="403">
        <v>0</v>
      </c>
      <c r="K31" s="406">
        <v>0</v>
      </c>
      <c r="L31" s="415"/>
    </row>
    <row r="32" spans="2:12" ht="18" customHeight="1">
      <c r="B32" s="196"/>
      <c r="C32" s="290" t="s">
        <v>106</v>
      </c>
      <c r="D32" s="296">
        <v>0</v>
      </c>
      <c r="E32" s="296">
        <v>0</v>
      </c>
      <c r="F32" s="403">
        <v>0</v>
      </c>
      <c r="G32" s="403">
        <v>0</v>
      </c>
      <c r="H32" s="403">
        <v>0</v>
      </c>
      <c r="I32" s="403">
        <v>0</v>
      </c>
      <c r="J32" s="403">
        <v>0</v>
      </c>
      <c r="K32" s="406">
        <v>0</v>
      </c>
      <c r="L32" s="407"/>
    </row>
    <row r="33" spans="2:12" s="194" customFormat="1" ht="18" customHeight="1">
      <c r="B33" s="197"/>
      <c r="C33" s="290" t="s">
        <v>107</v>
      </c>
      <c r="D33" s="296">
        <v>0</v>
      </c>
      <c r="E33" s="296">
        <v>156</v>
      </c>
      <c r="F33" s="408">
        <v>0</v>
      </c>
      <c r="G33" s="408">
        <v>156</v>
      </c>
      <c r="H33" s="408">
        <v>0</v>
      </c>
      <c r="I33" s="408">
        <v>0</v>
      </c>
      <c r="J33" s="408">
        <v>0</v>
      </c>
      <c r="K33" s="409">
        <v>0</v>
      </c>
      <c r="L33" s="410"/>
    </row>
    <row r="34" spans="2:12" ht="18" customHeight="1">
      <c r="B34" s="197"/>
      <c r="C34" s="411" t="s">
        <v>181</v>
      </c>
      <c r="D34" s="296">
        <v>0</v>
      </c>
      <c r="E34" s="296">
        <v>0</v>
      </c>
      <c r="F34" s="403">
        <v>0</v>
      </c>
      <c r="G34" s="403">
        <v>0</v>
      </c>
      <c r="H34" s="403">
        <v>0</v>
      </c>
      <c r="I34" s="403">
        <v>0</v>
      </c>
      <c r="J34" s="403">
        <v>0</v>
      </c>
      <c r="K34" s="406">
        <v>0</v>
      </c>
      <c r="L34" s="407"/>
    </row>
    <row r="35" spans="2:12" ht="18" customHeight="1">
      <c r="B35" s="416"/>
      <c r="C35" s="413" t="s">
        <v>182</v>
      </c>
      <c r="D35" s="296">
        <v>0</v>
      </c>
      <c r="E35" s="296">
        <v>156</v>
      </c>
      <c r="F35" s="403">
        <v>0</v>
      </c>
      <c r="G35" s="403">
        <v>156</v>
      </c>
      <c r="H35" s="403">
        <v>0</v>
      </c>
      <c r="I35" s="403">
        <v>0</v>
      </c>
      <c r="J35" s="403">
        <v>0</v>
      </c>
      <c r="K35" s="406">
        <v>0</v>
      </c>
      <c r="L35" s="407"/>
    </row>
    <row r="36" spans="2:12" ht="18" customHeight="1">
      <c r="B36" s="416"/>
      <c r="C36" s="414" t="s">
        <v>183</v>
      </c>
      <c r="D36" s="296">
        <v>0</v>
      </c>
      <c r="E36" s="296">
        <v>0</v>
      </c>
      <c r="F36" s="403">
        <v>0</v>
      </c>
      <c r="G36" s="403">
        <v>0</v>
      </c>
      <c r="H36" s="403">
        <v>0</v>
      </c>
      <c r="I36" s="403">
        <v>0</v>
      </c>
      <c r="J36" s="403">
        <v>0</v>
      </c>
      <c r="K36" s="406">
        <v>0</v>
      </c>
      <c r="L36" s="407"/>
    </row>
    <row r="37" spans="2:12" ht="18" customHeight="1">
      <c r="B37" s="416"/>
      <c r="C37" s="413" t="s">
        <v>184</v>
      </c>
      <c r="D37" s="296">
        <v>0</v>
      </c>
      <c r="E37" s="296">
        <v>0</v>
      </c>
      <c r="F37" s="403">
        <v>0</v>
      </c>
      <c r="G37" s="403">
        <v>0</v>
      </c>
      <c r="H37" s="403">
        <v>0</v>
      </c>
      <c r="I37" s="403">
        <v>0</v>
      </c>
      <c r="J37" s="403">
        <v>0</v>
      </c>
      <c r="K37" s="406">
        <v>0</v>
      </c>
      <c r="L37" s="407"/>
    </row>
    <row r="38" spans="2:12" ht="18" customHeight="1">
      <c r="B38" s="416"/>
      <c r="C38" s="413" t="s">
        <v>185</v>
      </c>
      <c r="D38" s="296">
        <v>0</v>
      </c>
      <c r="E38" s="296">
        <v>0</v>
      </c>
      <c r="F38" s="403">
        <v>0</v>
      </c>
      <c r="G38" s="403">
        <v>0</v>
      </c>
      <c r="H38" s="403">
        <v>0</v>
      </c>
      <c r="I38" s="403">
        <v>0</v>
      </c>
      <c r="J38" s="403">
        <v>0</v>
      </c>
      <c r="K38" s="406">
        <v>0</v>
      </c>
      <c r="L38" s="407"/>
    </row>
    <row r="39" spans="2:12" ht="18" customHeight="1">
      <c r="B39" s="416"/>
      <c r="C39" s="413" t="s">
        <v>186</v>
      </c>
      <c r="D39" s="296">
        <v>0</v>
      </c>
      <c r="E39" s="296">
        <v>0</v>
      </c>
      <c r="F39" s="403">
        <v>0</v>
      </c>
      <c r="G39" s="403">
        <v>0</v>
      </c>
      <c r="H39" s="403">
        <v>0</v>
      </c>
      <c r="I39" s="403">
        <v>0</v>
      </c>
      <c r="J39" s="403">
        <v>0</v>
      </c>
      <c r="K39" s="406">
        <v>0</v>
      </c>
      <c r="L39" s="407"/>
    </row>
    <row r="40" spans="2:12" s="417" customFormat="1" ht="30" customHeight="1">
      <c r="B40" s="418"/>
      <c r="C40" s="419" t="s">
        <v>108</v>
      </c>
      <c r="D40" s="296">
        <v>0</v>
      </c>
      <c r="E40" s="296">
        <v>0</v>
      </c>
      <c r="F40" s="420">
        <v>0</v>
      </c>
      <c r="G40" s="420">
        <v>0</v>
      </c>
      <c r="H40" s="420">
        <v>0</v>
      </c>
      <c r="I40" s="420">
        <v>0</v>
      </c>
      <c r="J40" s="420">
        <v>0</v>
      </c>
      <c r="K40" s="421">
        <v>0</v>
      </c>
      <c r="L40" s="422"/>
    </row>
    <row r="41" spans="2:12" s="423" customFormat="1" ht="48" customHeight="1">
      <c r="B41" s="397"/>
      <c r="C41" s="441" t="s">
        <v>187</v>
      </c>
      <c r="D41" s="441"/>
      <c r="E41" s="441"/>
      <c r="F41" s="441"/>
      <c r="G41" s="441"/>
      <c r="H41" s="441"/>
      <c r="I41" s="441"/>
      <c r="J41" s="441"/>
      <c r="K41" s="442"/>
      <c r="L41" s="424"/>
    </row>
    <row r="42" spans="1:19" s="2" customFormat="1" ht="18" customHeight="1">
      <c r="A42" s="354"/>
      <c r="B42" s="8"/>
      <c r="C42" s="295"/>
      <c r="E42" s="12"/>
      <c r="F42" s="12"/>
      <c r="G42" s="12"/>
      <c r="H42" s="12"/>
      <c r="I42" s="12"/>
      <c r="J42" s="12"/>
      <c r="K42" s="12"/>
      <c r="L42" s="12"/>
      <c r="N42" s="363"/>
      <c r="S42" s="363"/>
    </row>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sheetData>
  <sheetProtection formatCells="0" formatColumns="0" formatRows="0"/>
  <mergeCells count="18">
    <mergeCell ref="C2:K2"/>
    <mergeCell ref="C3:K3"/>
    <mergeCell ref="C4:K4"/>
    <mergeCell ref="C5:K5"/>
    <mergeCell ref="B7:C10"/>
    <mergeCell ref="J7:L7"/>
    <mergeCell ref="D8:E8"/>
    <mergeCell ref="F8:G8"/>
    <mergeCell ref="H8:I8"/>
    <mergeCell ref="J8:J10"/>
    <mergeCell ref="C41:K41"/>
    <mergeCell ref="K8:L10"/>
    <mergeCell ref="D9:D10"/>
    <mergeCell ref="E9:E10"/>
    <mergeCell ref="F9:F10"/>
    <mergeCell ref="G9:G10"/>
    <mergeCell ref="H9:H10"/>
    <mergeCell ref="I9:I10"/>
  </mergeCells>
  <conditionalFormatting sqref="D21:E40">
    <cfRule type="expression" priority="1" dxfId="0" stopIfTrue="1">
      <formula>AND(D21&lt;&gt;"",OR(D21&lt;0,NOT(ISNUMBER(D21))))</formula>
    </cfRule>
  </conditionalFormatting>
  <printOptions/>
  <pageMargins left="0.75" right="0.75" top="1" bottom="1" header="0.5" footer="0.5"/>
  <pageSetup fitToHeight="1" fitToWidth="1" horizontalDpi="600" verticalDpi="600" orientation="portrait" paperSize="9" scale="47" r:id="rId1"/>
  <headerFooter alignWithMargins="0">
    <oddFooter>&amp;C2010 Triennial Central Bank Survey</oddFooter>
  </headerFooter>
</worksheet>
</file>

<file path=xl/worksheets/sheet12.xml><?xml version="1.0" encoding="utf-8"?>
<worksheet xmlns="http://schemas.openxmlformats.org/spreadsheetml/2006/main" xmlns:r="http://schemas.openxmlformats.org/officeDocument/2006/relationships">
  <sheetPr codeName="Sheet3">
    <tabColor indexed="43"/>
    <pageSetUpPr fitToPage="1"/>
  </sheetPr>
  <dimension ref="A1:V65"/>
  <sheetViews>
    <sheetView zoomScale="61" zoomScaleNormal="61" zoomScalePageLayoutView="0" workbookViewId="0" topLeftCell="A1">
      <selection activeCell="O19" sqref="O19"/>
    </sheetView>
  </sheetViews>
  <sheetFormatPr defaultColWidth="9.00390625" defaultRowHeight="12"/>
  <cols>
    <col min="1" max="1" width="2.375" style="202" customWidth="1"/>
    <col min="2" max="2" width="5.625" style="232" customWidth="1"/>
    <col min="3" max="3" width="35.125" style="232" customWidth="1"/>
    <col min="4" max="5" width="9.875" style="202" customWidth="1"/>
    <col min="6" max="8" width="9.875" style="215" customWidth="1"/>
    <col min="9" max="9" width="10.375" style="215" customWidth="1"/>
    <col min="10" max="10" width="11.25390625" style="215" customWidth="1"/>
    <col min="11" max="11" width="13.00390625" style="215" customWidth="1"/>
    <col min="12" max="16384" width="9.125" style="215" customWidth="1"/>
  </cols>
  <sheetData>
    <row r="1" spans="1:11" s="202" customFormat="1" ht="27" customHeight="1">
      <c r="A1" s="199" t="s">
        <v>139</v>
      </c>
      <c r="B1" s="200"/>
      <c r="C1" s="200"/>
      <c r="D1" s="201"/>
      <c r="E1" s="201"/>
      <c r="F1" s="201"/>
      <c r="G1" s="201"/>
      <c r="H1" s="201"/>
      <c r="I1" s="201"/>
      <c r="J1" s="201"/>
      <c r="K1" s="201"/>
    </row>
    <row r="2" spans="1:11" s="202" customFormat="1" ht="18.75">
      <c r="A2" s="199"/>
      <c r="B2" s="200"/>
      <c r="C2" s="200"/>
      <c r="D2" s="201"/>
      <c r="F2" s="203" t="s">
        <v>1</v>
      </c>
      <c r="H2" s="201"/>
      <c r="I2" s="201"/>
      <c r="J2" s="201"/>
      <c r="K2" s="201"/>
    </row>
    <row r="3" spans="1:22" s="202" customFormat="1" ht="19.5" thickBot="1">
      <c r="A3" s="201"/>
      <c r="B3" s="201"/>
      <c r="C3" s="201"/>
      <c r="D3" s="201"/>
      <c r="F3" s="203" t="s">
        <v>2</v>
      </c>
      <c r="H3" s="201"/>
      <c r="I3" s="201"/>
      <c r="J3" s="201"/>
      <c r="K3" s="201"/>
      <c r="L3" s="199"/>
      <c r="M3" s="199"/>
      <c r="N3" s="199"/>
      <c r="O3" s="199"/>
      <c r="P3" s="199"/>
      <c r="Q3" s="199"/>
      <c r="R3" s="199"/>
      <c r="S3" s="199"/>
      <c r="T3" s="199"/>
      <c r="U3" s="199"/>
      <c r="V3" s="199"/>
    </row>
    <row r="4" spans="1:22" s="202" customFormat="1" ht="19.5" thickBot="1">
      <c r="A4" s="201"/>
      <c r="B4" s="201"/>
      <c r="C4" s="201"/>
      <c r="D4" s="201"/>
      <c r="E4" s="201"/>
      <c r="F4" s="201"/>
      <c r="H4" s="201"/>
      <c r="I4" s="201"/>
      <c r="J4" s="201"/>
      <c r="K4" s="201"/>
      <c r="L4" s="199"/>
      <c r="M4" s="199"/>
      <c r="N4" s="199"/>
      <c r="O4" s="199"/>
      <c r="P4" s="199"/>
      <c r="Q4" s="75" t="s">
        <v>109</v>
      </c>
      <c r="R4" s="139"/>
      <c r="S4" s="76">
        <v>0.005</v>
      </c>
      <c r="T4" s="199"/>
      <c r="U4" s="199"/>
      <c r="V4" s="199"/>
    </row>
    <row r="5" spans="2:22" s="202" customFormat="1" ht="18.75">
      <c r="B5" s="204"/>
      <c r="C5" s="204"/>
      <c r="D5" s="204"/>
      <c r="F5" s="203" t="s">
        <v>134</v>
      </c>
      <c r="H5" s="204"/>
      <c r="I5" s="204"/>
      <c r="J5" s="204"/>
      <c r="K5" s="204"/>
      <c r="L5" s="199"/>
      <c r="M5" s="199"/>
      <c r="N5" s="199"/>
      <c r="O5" s="199"/>
      <c r="P5" s="199"/>
      <c r="Q5" s="199"/>
      <c r="R5" s="199"/>
      <c r="S5" s="199"/>
      <c r="T5" s="199"/>
      <c r="U5" s="199"/>
      <c r="V5" s="199"/>
    </row>
    <row r="6" spans="2:11" s="202" customFormat="1" ht="18.75">
      <c r="B6" s="204"/>
      <c r="C6" s="204"/>
      <c r="D6" s="204"/>
      <c r="F6" s="203" t="s">
        <v>140</v>
      </c>
      <c r="H6" s="204"/>
      <c r="I6" s="204"/>
      <c r="J6" s="204"/>
      <c r="K6" s="204"/>
    </row>
    <row r="7" spans="3:11" s="202" customFormat="1" ht="18.75" customHeight="1">
      <c r="C7" s="204"/>
      <c r="D7" s="204"/>
      <c r="F7" s="205" t="s">
        <v>3</v>
      </c>
      <c r="H7" s="204"/>
      <c r="I7" s="204"/>
      <c r="J7" s="204"/>
      <c r="K7" s="204"/>
    </row>
    <row r="8" spans="3:11" s="202" customFormat="1" ht="18.75" customHeight="1">
      <c r="C8" s="204"/>
      <c r="D8" s="204"/>
      <c r="F8" s="205"/>
      <c r="H8" s="204"/>
      <c r="I8" s="204"/>
      <c r="J8" s="204"/>
      <c r="K8" s="204"/>
    </row>
    <row r="9" spans="3:11" s="202" customFormat="1" ht="18.75" customHeight="1">
      <c r="C9" s="204"/>
      <c r="D9" s="204"/>
      <c r="F9" s="205"/>
      <c r="H9" s="204"/>
      <c r="I9" s="204"/>
      <c r="J9" s="204"/>
      <c r="K9" s="204"/>
    </row>
    <row r="10" spans="3:11" s="202" customFormat="1" ht="18.75" customHeight="1">
      <c r="C10" s="204"/>
      <c r="D10" s="204"/>
      <c r="F10" s="205"/>
      <c r="H10" s="204"/>
      <c r="I10" s="204"/>
      <c r="J10" s="204"/>
      <c r="K10" s="204"/>
    </row>
    <row r="11" spans="1:11" s="202" customFormat="1" ht="19.5">
      <c r="A11" s="206"/>
      <c r="B11" s="207"/>
      <c r="C11" s="207"/>
      <c r="J11" s="208"/>
      <c r="K11" s="208"/>
    </row>
    <row r="12" spans="1:11" s="202" customFormat="1" ht="39.75" customHeight="1">
      <c r="A12" s="206"/>
      <c r="B12" s="207"/>
      <c r="C12" s="207"/>
      <c r="D12" s="209"/>
      <c r="E12" s="210"/>
      <c r="F12" s="210"/>
      <c r="G12" s="211" t="s">
        <v>141</v>
      </c>
      <c r="H12" s="212"/>
      <c r="I12" s="213"/>
      <c r="J12" s="469" t="s">
        <v>142</v>
      </c>
      <c r="K12" s="471"/>
    </row>
    <row r="13" spans="1:11" ht="42" customHeight="1">
      <c r="A13" s="214"/>
      <c r="B13" s="463" t="s">
        <v>4</v>
      </c>
      <c r="C13" s="464"/>
      <c r="D13" s="469" t="s">
        <v>34</v>
      </c>
      <c r="E13" s="470"/>
      <c r="F13" s="469" t="s">
        <v>135</v>
      </c>
      <c r="G13" s="471"/>
      <c r="H13" s="469" t="s">
        <v>143</v>
      </c>
      <c r="I13" s="471"/>
      <c r="J13" s="475" t="s">
        <v>90</v>
      </c>
      <c r="K13" s="478" t="s">
        <v>91</v>
      </c>
    </row>
    <row r="14" spans="1:11" ht="15">
      <c r="A14" s="216"/>
      <c r="B14" s="465"/>
      <c r="C14" s="466"/>
      <c r="D14" s="472" t="s">
        <v>13</v>
      </c>
      <c r="E14" s="472" t="s">
        <v>12</v>
      </c>
      <c r="F14" s="474" t="s">
        <v>13</v>
      </c>
      <c r="G14" s="474" t="s">
        <v>12</v>
      </c>
      <c r="H14" s="474" t="s">
        <v>13</v>
      </c>
      <c r="I14" s="474" t="s">
        <v>12</v>
      </c>
      <c r="J14" s="476"/>
      <c r="K14" s="479"/>
    </row>
    <row r="15" spans="1:11" ht="15">
      <c r="A15" s="217"/>
      <c r="B15" s="467"/>
      <c r="C15" s="468"/>
      <c r="D15" s="473"/>
      <c r="E15" s="473"/>
      <c r="F15" s="473"/>
      <c r="G15" s="473"/>
      <c r="H15" s="473"/>
      <c r="I15" s="473"/>
      <c r="J15" s="477"/>
      <c r="K15" s="480"/>
    </row>
    <row r="16" spans="1:11" ht="18" customHeight="1">
      <c r="A16" s="218"/>
      <c r="B16" s="219" t="s">
        <v>136</v>
      </c>
      <c r="C16" s="220"/>
      <c r="D16" s="221"/>
      <c r="E16" s="221"/>
      <c r="F16" s="221"/>
      <c r="G16" s="221"/>
      <c r="H16" s="221"/>
      <c r="I16" s="221"/>
      <c r="J16" s="221"/>
      <c r="K16" s="221"/>
    </row>
    <row r="17" spans="1:11" ht="18" customHeight="1">
      <c r="A17" s="222"/>
      <c r="B17" s="58" t="s">
        <v>106</v>
      </c>
      <c r="C17" s="220"/>
      <c r="D17" s="240">
        <f>+IF(5!D13&lt;&gt;"",IF((1+CDS_Check!$S$4)*SUM(5!F13,5!H13)&lt;5!D13,1,IF((1-CDS_Check!$S$4)*SUM(5!F13,5!H13)&gt;5!D13,1,0)),IF(SUM(5!F13,5!H13)&lt;&gt;0,1,0))</f>
        <v>0</v>
      </c>
      <c r="E17" s="240">
        <f>+IF(5!E13&lt;&gt;"",IF((1+CDS_Check!$S$4)*SUM(5!G13,5!I13)&lt;5!E13,1,IF((1-CDS_Check!$S$4)*SUM(5!G13,5!I13)&gt;5!E13,1,0)),IF(SUM(5!G13,5!I13)&lt;&gt;0,1,0))</f>
        <v>0</v>
      </c>
      <c r="F17" s="239"/>
      <c r="G17" s="239"/>
      <c r="H17" s="239"/>
      <c r="I17" s="239"/>
      <c r="J17" s="223"/>
      <c r="K17" s="223"/>
    </row>
    <row r="18" spans="1:11" ht="18" customHeight="1">
      <c r="A18" s="224"/>
      <c r="B18" s="58" t="s">
        <v>107</v>
      </c>
      <c r="C18" s="220"/>
      <c r="D18" s="240">
        <f>+IF(5!D15&lt;&gt;"",IF((1+CDS_Check!$S$4)*SUM(5!F15,5!H15)&lt;5!D15,1,IF((1-CDS_Check!$S$4)*SUM(5!F15,5!H15)&gt;5!D15,1,0)),IF(SUM(5!F15,5!H15)&lt;&gt;0,1,0))</f>
        <v>0</v>
      </c>
      <c r="E18" s="240">
        <f>+IF(5!E15&lt;&gt;"",IF((1+CDS_Check!$S$4)*SUM(5!G15,5!I15)&lt;5!E15,1,IF((1-CDS_Check!$S$4)*SUM(5!G15,5!I15)&gt;5!E15,1,0)),IF(SUM(5!G15,5!I15)&lt;&gt;0,1,0))</f>
        <v>0</v>
      </c>
      <c r="F18" s="239"/>
      <c r="G18" s="239"/>
      <c r="H18" s="239"/>
      <c r="I18" s="239"/>
      <c r="J18" s="223"/>
      <c r="K18" s="223"/>
    </row>
    <row r="19" spans="1:15" ht="18" customHeight="1">
      <c r="A19" s="225"/>
      <c r="B19" s="58" t="s">
        <v>108</v>
      </c>
      <c r="C19" s="220"/>
      <c r="D19" s="240">
        <f>+IF(5!D16&lt;&gt;"",IF((1+CDS_Check!$S$4)*SUM(5!F16,5!H16)&lt;5!D16,1,IF((1-CDS_Check!$S$4)*SUM(5!F16,5!H16)&gt;5!D16,1,0)),IF(SUM(5!F16,5!H16)&lt;&gt;0,1,0))</f>
        <v>0</v>
      </c>
      <c r="E19" s="240">
        <f>+IF(5!E16&lt;&gt;"",IF((1+CDS_Check!$S$4)*SUM(5!G16,5!I16)&lt;5!E16,1,IF((1-CDS_Check!$S$4)*SUM(5!G16,5!I16)&gt;5!E16,1,0)),IF(SUM(5!G16,5!I16)&lt;&gt;0,1,0))</f>
        <v>0</v>
      </c>
      <c r="F19" s="239"/>
      <c r="G19" s="239"/>
      <c r="H19" s="239"/>
      <c r="I19" s="239"/>
      <c r="J19" s="223"/>
      <c r="K19" s="223"/>
      <c r="O19" s="238"/>
    </row>
    <row r="20" spans="1:11" ht="18" customHeight="1">
      <c r="A20" s="225"/>
      <c r="B20" s="59" t="s">
        <v>11</v>
      </c>
      <c r="C20" s="220"/>
      <c r="D20" s="182">
        <f>+IF(5!D17&lt;&gt;"",IF((1+CDS_Check!$S$4)*SUM(5!D13:D16)&lt;5!D17,1,IF((1-CDS_Check!$S$4)*SUM(5!D13:D16)&gt;5!D17,1,0)),IF(SUM(5!D13:D16)&lt;&gt;0,1,0))</f>
        <v>1</v>
      </c>
      <c r="E20" s="182">
        <f>+IF(5!E17&lt;&gt;"",IF((1+CDS_Check!$S$4)*SUM(5!E13:E16)&lt;5!E17,1,IF((1-CDS_Check!$S$4)*SUM(5!E13:E16)&gt;5!E17,1,0)),IF(SUM(5!E13:E16)&lt;&gt;0,1,0))</f>
        <v>1</v>
      </c>
      <c r="F20" s="182">
        <f>+IF(5!F17&lt;&gt;"",IF((1+CDS_Check!$S$4)*SUM(5!F13:F16)&lt;5!F17,1,IF((1-CDS_Check!$S$4)*SUM(5!F13:F16)&gt;5!F17,1,0)),IF(SUM(5!F13:F16)&lt;&gt;0,1,0))</f>
        <v>1</v>
      </c>
      <c r="G20" s="182">
        <f>+IF(5!G17&lt;&gt;"",IF((1+CDS_Check!$S$4)*SUM(5!G13:G16)&lt;5!G17,1,IF((1-CDS_Check!$S$4)*SUM(5!G13:G16)&gt;5!G17,1,0)),IF(SUM(5!G13:G16)&lt;&gt;0,1,0))</f>
        <v>1</v>
      </c>
      <c r="H20" s="182">
        <f>+IF(5!H17&lt;&gt;"",IF((1+CDS_Check!$S$4)*SUM(5!H13:H16)&lt;5!H17,1,IF((1-CDS_Check!$S$4)*SUM(5!H13:H16)&gt;5!H17,1,0)),IF(SUM(5!H13:H16)&lt;&gt;0,1,0))</f>
        <v>0</v>
      </c>
      <c r="I20" s="182">
        <f>+IF(5!I17&lt;&gt;"",IF((1+CDS_Check!$S$4)*SUM(5!I13:I16)&lt;5!I17,1,IF((1-CDS_Check!$S$4)*SUM(5!I13:I16)&gt;5!I17,1,0)),IF(SUM(5!I13:I16)&lt;&gt;0,1,0))</f>
        <v>0</v>
      </c>
      <c r="J20" s="182"/>
      <c r="K20" s="182"/>
    </row>
    <row r="21" spans="1:11" ht="18" customHeight="1">
      <c r="A21" s="225"/>
      <c r="B21" s="59"/>
      <c r="C21" s="220"/>
      <c r="D21" s="182"/>
      <c r="E21" s="182"/>
      <c r="F21" s="182"/>
      <c r="G21" s="182"/>
      <c r="H21" s="182"/>
      <c r="I21" s="182"/>
      <c r="J21" s="182"/>
      <c r="K21" s="182"/>
    </row>
    <row r="22" spans="1:11" ht="18" customHeight="1">
      <c r="A22" s="218"/>
      <c r="B22" s="219" t="s">
        <v>137</v>
      </c>
      <c r="C22" s="220"/>
      <c r="D22" s="221"/>
      <c r="E22" s="221"/>
      <c r="F22" s="221"/>
      <c r="G22" s="221"/>
      <c r="H22" s="221"/>
      <c r="I22" s="221"/>
      <c r="J22" s="221"/>
      <c r="K22" s="221"/>
    </row>
    <row r="23" spans="1:11" ht="18" customHeight="1">
      <c r="A23" s="222"/>
      <c r="B23" s="58" t="s">
        <v>106</v>
      </c>
      <c r="C23" s="220"/>
      <c r="D23" s="221"/>
      <c r="E23" s="221"/>
      <c r="F23" s="223"/>
      <c r="G23" s="223"/>
      <c r="H23" s="223"/>
      <c r="I23" s="223"/>
      <c r="J23" s="223"/>
      <c r="K23" s="223"/>
    </row>
    <row r="24" spans="1:11" ht="18" customHeight="1">
      <c r="A24" s="224"/>
      <c r="B24" s="58" t="s">
        <v>107</v>
      </c>
      <c r="C24" s="220"/>
      <c r="D24" s="221"/>
      <c r="E24" s="221"/>
      <c r="F24" s="223"/>
      <c r="G24" s="223"/>
      <c r="H24" s="223"/>
      <c r="I24" s="223"/>
      <c r="J24" s="223"/>
      <c r="K24" s="223"/>
    </row>
    <row r="25" spans="1:11" ht="18" customHeight="1">
      <c r="A25" s="225"/>
      <c r="B25" s="58" t="s">
        <v>108</v>
      </c>
      <c r="C25" s="220"/>
      <c r="D25" s="182"/>
      <c r="E25" s="182"/>
      <c r="F25" s="223"/>
      <c r="G25" s="223"/>
      <c r="H25" s="223"/>
      <c r="I25" s="223"/>
      <c r="J25" s="223"/>
      <c r="K25" s="223"/>
    </row>
    <row r="26" spans="1:11" ht="18" customHeight="1">
      <c r="A26" s="225"/>
      <c r="B26" s="59" t="s">
        <v>11</v>
      </c>
      <c r="C26" s="235"/>
      <c r="D26" s="182">
        <f>+IF(5!D23&lt;&gt;"",IF((1+CDS_Check!$S$4)*SUM(5!D19:D22)&lt;5!D23,1,IF((1-CDS_Check!$S$4)*SUM(5!D19:D22)&gt;5!D23,1,0)),IF(SUM(5!D19:D22)&lt;&gt;0,1,0))</f>
        <v>0</v>
      </c>
      <c r="E26" s="182">
        <f>+IF(5!E23&lt;&gt;"",IF((1+CDS_Check!$S$4)*SUM(5!E19:E22)&lt;5!E23,1,IF((1-CDS_Check!$S$4)*SUM(5!E19:E22)&gt;5!E23,1,0)),IF(SUM(5!E19:E22)&lt;&gt;0,1,0))</f>
        <v>1</v>
      </c>
      <c r="F26" s="223"/>
      <c r="G26" s="223"/>
      <c r="H26" s="223"/>
      <c r="I26" s="223"/>
      <c r="J26" s="182"/>
      <c r="K26" s="182"/>
    </row>
    <row r="27" spans="1:11" ht="18" customHeight="1">
      <c r="A27" s="225"/>
      <c r="B27" s="58"/>
      <c r="C27" s="235"/>
      <c r="D27" s="221"/>
      <c r="E27" s="221"/>
      <c r="F27" s="221"/>
      <c r="G27" s="221"/>
      <c r="H27" s="221"/>
      <c r="I27" s="221"/>
      <c r="J27" s="221"/>
      <c r="K27" s="221"/>
    </row>
    <row r="28" spans="1:11" ht="18" customHeight="1">
      <c r="A28" s="226"/>
      <c r="B28" s="236" t="s">
        <v>144</v>
      </c>
      <c r="C28" s="227"/>
      <c r="D28" s="237">
        <f>+IF(5!D24&lt;&gt;"",IF((1+CDS_Check!$S$4)*SUM(5!D23,5!D17)&lt;5!D24,1,IF((1-CDS_Check!$S$4)*SUM(5!D23,5!D17)&gt;5!D24,1,0)),IF(SUM(5!D23,5!D17)&lt;&gt;0,1,0))</f>
        <v>1</v>
      </c>
      <c r="E28" s="237">
        <f>+IF(5!E24&lt;&gt;"",IF((1+CDS_Check!$S$4)*SUM(5!E23,5!E17)&lt;5!E24,1,IF((1-CDS_Check!$S$4)*SUM(5!E23,5!E17)&gt;5!E24,1,0)),IF(SUM(5!E23,5!E17)&lt;&gt;0,1,0))</f>
        <v>1</v>
      </c>
      <c r="F28" s="228"/>
      <c r="G28" s="228"/>
      <c r="H28" s="228"/>
      <c r="I28" s="228"/>
      <c r="J28" s="237">
        <f>+IF(5!J24&lt;&gt;"",IF((1+CDS_Check!$S$4)*SUM(5!J23,5!J17)&lt;5!J24,1,IF((1-CDS_Check!$S$4)*SUM(5!J23,5!J17)&gt;5!J24,1,0)),IF(SUM(5!J23,5!J17)&lt;&gt;0,1,0))</f>
        <v>1</v>
      </c>
      <c r="K28" s="237">
        <f>+IF(5!K24&lt;&gt;"",IF((1+CDS_Check!$S$4)*SUM(5!K23,5!K17)&lt;5!K24,1,IF((1-CDS_Check!$S$4)*SUM(5!K23,5!K17)&gt;5!K24,1,0)),IF(SUM(5!K23,5!K17)&lt;&gt;0,1,0))</f>
        <v>1</v>
      </c>
    </row>
    <row r="29" spans="1:11" s="202" customFormat="1" ht="18">
      <c r="A29" s="229"/>
      <c r="B29" s="230"/>
      <c r="C29" s="231"/>
      <c r="D29" s="229"/>
      <c r="E29" s="229"/>
      <c r="F29" s="229"/>
      <c r="G29" s="229"/>
      <c r="H29" s="229"/>
      <c r="I29" s="229"/>
      <c r="J29" s="229"/>
      <c r="K29" s="229"/>
    </row>
    <row r="30" spans="4:5" ht="15.75">
      <c r="D30" s="233"/>
      <c r="E30" s="233"/>
    </row>
    <row r="31" spans="4:5" ht="15.75">
      <c r="D31" s="233"/>
      <c r="E31" s="233"/>
    </row>
    <row r="32" spans="4:5" ht="15.75">
      <c r="D32" s="233"/>
      <c r="E32" s="233"/>
    </row>
    <row r="33" spans="4:5" ht="15.75">
      <c r="D33" s="233"/>
      <c r="E33" s="233"/>
    </row>
    <row r="34" spans="4:5" ht="15.75">
      <c r="D34" s="233"/>
      <c r="E34" s="233"/>
    </row>
    <row r="35" spans="4:5" ht="15.75">
      <c r="D35" s="233"/>
      <c r="E35" s="233"/>
    </row>
    <row r="36" spans="4:5" ht="15.75">
      <c r="D36" s="233"/>
      <c r="E36" s="233"/>
    </row>
    <row r="37" spans="4:5" ht="15.75">
      <c r="D37" s="233"/>
      <c r="E37" s="233"/>
    </row>
    <row r="38" spans="4:5" ht="15.75">
      <c r="D38" s="233"/>
      <c r="E38" s="233"/>
    </row>
    <row r="39" spans="4:5" ht="15.75">
      <c r="D39" s="233"/>
      <c r="E39" s="233"/>
    </row>
    <row r="40" spans="4:5" ht="15.75">
      <c r="D40" s="233"/>
      <c r="E40" s="233"/>
    </row>
    <row r="41" spans="4:5" ht="15.75">
      <c r="D41" s="233"/>
      <c r="E41" s="233"/>
    </row>
    <row r="42" spans="4:5" ht="15.75">
      <c r="D42" s="233"/>
      <c r="E42" s="233"/>
    </row>
    <row r="43" spans="4:5" ht="15.75">
      <c r="D43" s="233"/>
      <c r="E43" s="233"/>
    </row>
    <row r="44" spans="4:5" ht="15.75">
      <c r="D44" s="233"/>
      <c r="E44" s="233"/>
    </row>
    <row r="45" spans="4:5" ht="15.75">
      <c r="D45" s="233"/>
      <c r="E45" s="233"/>
    </row>
    <row r="46" spans="4:5" ht="15.75">
      <c r="D46" s="233"/>
      <c r="E46" s="233"/>
    </row>
    <row r="47" spans="4:5" ht="15.75">
      <c r="D47" s="233"/>
      <c r="E47" s="233"/>
    </row>
    <row r="48" spans="4:5" ht="15.75">
      <c r="D48" s="233"/>
      <c r="E48" s="233"/>
    </row>
    <row r="49" spans="4:5" ht="15.75">
      <c r="D49" s="233"/>
      <c r="E49" s="233"/>
    </row>
    <row r="50" spans="4:5" ht="15.75">
      <c r="D50" s="233"/>
      <c r="E50" s="233"/>
    </row>
    <row r="51" spans="4:5" ht="15.75">
      <c r="D51" s="233"/>
      <c r="E51" s="233"/>
    </row>
    <row r="52" spans="4:5" ht="15.75">
      <c r="D52" s="233"/>
      <c r="E52" s="233"/>
    </row>
    <row r="53" spans="4:5" ht="15.75">
      <c r="D53" s="233"/>
      <c r="E53" s="233"/>
    </row>
    <row r="54" spans="4:5" ht="15.75">
      <c r="D54" s="233"/>
      <c r="E54" s="233"/>
    </row>
    <row r="55" spans="4:5" ht="15.75">
      <c r="D55" s="233"/>
      <c r="E55" s="233"/>
    </row>
    <row r="56" spans="4:5" ht="15.75">
      <c r="D56" s="233"/>
      <c r="E56" s="233"/>
    </row>
    <row r="57" spans="4:5" ht="15.75">
      <c r="D57" s="233"/>
      <c r="E57" s="233"/>
    </row>
    <row r="58" spans="4:5" ht="15.75">
      <c r="D58" s="233"/>
      <c r="E58" s="233"/>
    </row>
    <row r="59" spans="4:5" ht="15.75">
      <c r="D59" s="233"/>
      <c r="E59" s="233"/>
    </row>
    <row r="60" spans="4:5" ht="15.75">
      <c r="D60" s="233"/>
      <c r="E60" s="233"/>
    </row>
    <row r="61" spans="4:5" ht="15.75">
      <c r="D61" s="233"/>
      <c r="E61" s="233"/>
    </row>
    <row r="62" spans="4:5" ht="15.75">
      <c r="D62" s="233"/>
      <c r="E62" s="233"/>
    </row>
    <row r="63" spans="4:5" ht="15.75">
      <c r="D63" s="233"/>
      <c r="E63" s="233"/>
    </row>
    <row r="64" spans="4:5" ht="15.75">
      <c r="D64" s="233"/>
      <c r="E64" s="233"/>
    </row>
    <row r="65" spans="4:5" ht="15.75">
      <c r="D65" s="234"/>
      <c r="E65" s="234"/>
    </row>
  </sheetData>
  <sheetProtection/>
  <mergeCells count="13">
    <mergeCell ref="H14:H15"/>
    <mergeCell ref="I14:I15"/>
    <mergeCell ref="J13:J15"/>
    <mergeCell ref="J12:K12"/>
    <mergeCell ref="K13:K15"/>
    <mergeCell ref="H13:I13"/>
    <mergeCell ref="B13:C15"/>
    <mergeCell ref="D13:E13"/>
    <mergeCell ref="F13:G13"/>
    <mergeCell ref="D14:D15"/>
    <mergeCell ref="E14:E15"/>
    <mergeCell ref="F14:F15"/>
    <mergeCell ref="G14:G15"/>
  </mergeCells>
  <printOptions/>
  <pageMargins left="0.75" right="0.75" top="1" bottom="1" header="0.5" footer="0.5"/>
  <pageSetup fitToHeight="1" fitToWidth="1"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B1:B7"/>
  <sheetViews>
    <sheetView tabSelected="1" zoomScalePageLayoutView="0" workbookViewId="0" topLeftCell="A1">
      <selection activeCell="A1" sqref="A1"/>
    </sheetView>
  </sheetViews>
  <sheetFormatPr defaultColWidth="9.00390625" defaultRowHeight="12"/>
  <sheetData>
    <row r="1" ht="12">
      <c r="B1" s="273" t="s">
        <v>162</v>
      </c>
    </row>
    <row r="3" ht="12.75">
      <c r="B3" s="274" t="s">
        <v>157</v>
      </c>
    </row>
    <row r="4" ht="12.75">
      <c r="B4" s="274" t="s">
        <v>158</v>
      </c>
    </row>
    <row r="5" ht="12.75">
      <c r="B5" s="274" t="s">
        <v>159</v>
      </c>
    </row>
    <row r="6" ht="12.75">
      <c r="B6" s="274" t="s">
        <v>161</v>
      </c>
    </row>
    <row r="7" ht="12.75">
      <c r="B7" s="274" t="s">
        <v>160</v>
      </c>
    </row>
  </sheetData>
  <sheetProtection/>
  <hyperlinks>
    <hyperlink ref="B3" location="'1'!A1" display="Foreign Exchange and Gold Contracts"/>
    <hyperlink ref="B4" location="'2'!A1" display="Single-Curreny Interest Rate Derivatives"/>
    <hyperlink ref="B5" location="'3'!A1" display="Equity, Commodity, Credit and &quot;Other&quot; Derivatives"/>
    <hyperlink ref="B6" location="'4'!A1" display="Notional Amounts of Outstanding OTC Derivatives Contracts"/>
    <hyperlink ref="B7" location="'5'!A1" display="Credit Default Swap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
    <outlinePr summaryBelow="0" summaryRight="0"/>
  </sheetPr>
  <dimension ref="B1:BJ42"/>
  <sheetViews>
    <sheetView zoomScale="55" zoomScaleNormal="55" zoomScalePageLayoutView="0" workbookViewId="0" topLeftCell="A1">
      <selection activeCell="B1" sqref="B1"/>
    </sheetView>
  </sheetViews>
  <sheetFormatPr defaultColWidth="0" defaultRowHeight="12"/>
  <cols>
    <col min="1" max="2" width="1.75390625" style="14" customWidth="1"/>
    <col min="3" max="3" width="50.75390625" style="320" customWidth="1"/>
    <col min="4" max="5" width="7.25390625" style="14" customWidth="1"/>
    <col min="6" max="6" width="7.25390625" style="321" customWidth="1"/>
    <col min="7" max="29" width="7.25390625" style="14" customWidth="1"/>
    <col min="30" max="30" width="8.875" style="14" customWidth="1"/>
    <col min="31" max="43" width="7.25390625" style="14" customWidth="1"/>
    <col min="44" max="44" width="9.875" style="14" customWidth="1"/>
    <col min="45" max="45" width="8.25390625" style="14" customWidth="1"/>
    <col min="46" max="46" width="1.75390625" style="14" customWidth="1"/>
    <col min="47" max="47" width="7.25390625" style="14" customWidth="1"/>
    <col min="48" max="48" width="9.125" style="14" customWidth="1"/>
    <col min="49" max="16384" width="0" style="14" hidden="1" customWidth="1"/>
  </cols>
  <sheetData>
    <row r="1" spans="2:45" s="193" customFormat="1" ht="19.5" customHeight="1">
      <c r="B1" s="275" t="s">
        <v>20</v>
      </c>
      <c r="C1" s="276"/>
      <c r="D1" s="192"/>
      <c r="E1" s="192"/>
      <c r="F1" s="192"/>
      <c r="G1" s="192"/>
      <c r="H1" s="192"/>
      <c r="I1" s="192"/>
      <c r="J1" s="192"/>
      <c r="AS1" s="277"/>
    </row>
    <row r="2" spans="3:45" s="278" customFormat="1" ht="19.5" customHeight="1">
      <c r="C2" s="431" t="s">
        <v>163</v>
      </c>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1"/>
      <c r="AR2" s="431"/>
      <c r="AS2" s="431"/>
    </row>
    <row r="3" spans="3:45" s="278" customFormat="1" ht="19.5" customHeight="1">
      <c r="C3" s="431" t="s">
        <v>79</v>
      </c>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1"/>
      <c r="AS3" s="431"/>
    </row>
    <row r="4" spans="3:45" s="278" customFormat="1" ht="19.5" customHeight="1">
      <c r="C4" s="431" t="s">
        <v>164</v>
      </c>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row>
    <row r="5" spans="3:45" s="278" customFormat="1" ht="19.5" customHeight="1">
      <c r="C5" s="431" t="s">
        <v>3</v>
      </c>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row>
    <row r="6" spans="2:11" s="193" customFormat="1" ht="39.75" customHeight="1">
      <c r="B6" s="241"/>
      <c r="C6" s="279"/>
      <c r="D6" s="194"/>
      <c r="J6" s="194"/>
      <c r="K6" s="194"/>
    </row>
    <row r="7" spans="2:46" s="2" customFormat="1" ht="27.75" customHeight="1">
      <c r="B7" s="280"/>
      <c r="C7" s="281" t="s">
        <v>4</v>
      </c>
      <c r="D7" s="282" t="s">
        <v>110</v>
      </c>
      <c r="E7" s="282" t="s">
        <v>149</v>
      </c>
      <c r="F7" s="282" t="s">
        <v>145</v>
      </c>
      <c r="G7" s="282" t="s">
        <v>111</v>
      </c>
      <c r="H7" s="282" t="s">
        <v>62</v>
      </c>
      <c r="I7" s="282" t="s">
        <v>148</v>
      </c>
      <c r="J7" s="282" t="s">
        <v>8</v>
      </c>
      <c r="K7" s="282" t="s">
        <v>112</v>
      </c>
      <c r="L7" s="282" t="s">
        <v>75</v>
      </c>
      <c r="M7" s="282" t="s">
        <v>113</v>
      </c>
      <c r="N7" s="282" t="s">
        <v>63</v>
      </c>
      <c r="O7" s="282" t="s">
        <v>61</v>
      </c>
      <c r="P7" s="282" t="s">
        <v>53</v>
      </c>
      <c r="Q7" s="282" t="s">
        <v>7</v>
      </c>
      <c r="R7" s="282" t="s">
        <v>64</v>
      </c>
      <c r="S7" s="282" t="s">
        <v>65</v>
      </c>
      <c r="T7" s="282" t="s">
        <v>76</v>
      </c>
      <c r="U7" s="282" t="s">
        <v>115</v>
      </c>
      <c r="V7" s="282" t="s">
        <v>77</v>
      </c>
      <c r="W7" s="282" t="s">
        <v>6</v>
      </c>
      <c r="X7" s="282" t="s">
        <v>66</v>
      </c>
      <c r="Y7" s="282" t="s">
        <v>116</v>
      </c>
      <c r="Z7" s="282" t="s">
        <v>117</v>
      </c>
      <c r="AA7" s="282" t="s">
        <v>67</v>
      </c>
      <c r="AB7" s="282" t="s">
        <v>118</v>
      </c>
      <c r="AC7" s="282" t="s">
        <v>81</v>
      </c>
      <c r="AD7" s="282" t="s">
        <v>78</v>
      </c>
      <c r="AE7" s="282" t="s">
        <v>119</v>
      </c>
      <c r="AF7" s="282" t="s">
        <v>68</v>
      </c>
      <c r="AG7" s="282" t="s">
        <v>69</v>
      </c>
      <c r="AH7" s="282" t="s">
        <v>146</v>
      </c>
      <c r="AI7" s="282" t="s">
        <v>70</v>
      </c>
      <c r="AJ7" s="282" t="s">
        <v>120</v>
      </c>
      <c r="AK7" s="282" t="s">
        <v>147</v>
      </c>
      <c r="AL7" s="282" t="s">
        <v>82</v>
      </c>
      <c r="AM7" s="282" t="s">
        <v>71</v>
      </c>
      <c r="AN7" s="282" t="s">
        <v>165</v>
      </c>
      <c r="AO7" s="282" t="s">
        <v>73</v>
      </c>
      <c r="AP7" s="282" t="s">
        <v>5</v>
      </c>
      <c r="AQ7" s="282" t="s">
        <v>74</v>
      </c>
      <c r="AR7" s="282" t="s">
        <v>85</v>
      </c>
      <c r="AS7" s="283" t="s">
        <v>9</v>
      </c>
      <c r="AT7" s="284"/>
    </row>
    <row r="8" spans="2:46" s="257" customFormat="1" ht="45" customHeight="1">
      <c r="B8" s="255"/>
      <c r="C8" s="285" t="s">
        <v>0</v>
      </c>
      <c r="D8" s="286"/>
      <c r="E8" s="287"/>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8"/>
      <c r="AT8" s="289"/>
    </row>
    <row r="9" spans="2:46" s="2" customFormat="1" ht="16.5" customHeight="1">
      <c r="B9" s="7"/>
      <c r="C9" s="290" t="s">
        <v>106</v>
      </c>
      <c r="D9" s="291">
        <v>0</v>
      </c>
      <c r="E9" s="291">
        <v>100.46205072440945</v>
      </c>
      <c r="F9" s="292">
        <v>0</v>
      </c>
      <c r="G9" s="291">
        <v>0</v>
      </c>
      <c r="H9" s="291">
        <v>0.27964829396325463</v>
      </c>
      <c r="I9" s="291">
        <v>24.416624883840267</v>
      </c>
      <c r="J9" s="291">
        <v>1122.0158008053288</v>
      </c>
      <c r="K9" s="291">
        <v>0</v>
      </c>
      <c r="L9" s="291">
        <v>0</v>
      </c>
      <c r="M9" s="291">
        <v>0</v>
      </c>
      <c r="N9" s="291">
        <v>0</v>
      </c>
      <c r="O9" s="291">
        <v>63.02480428006806</v>
      </c>
      <c r="P9" s="291">
        <v>15542.93221710798</v>
      </c>
      <c r="Q9" s="291">
        <v>983.5721410064799</v>
      </c>
      <c r="R9" s="291">
        <v>0</v>
      </c>
      <c r="S9" s="291">
        <v>9.713556</v>
      </c>
      <c r="T9" s="291">
        <v>0</v>
      </c>
      <c r="U9" s="291">
        <v>0</v>
      </c>
      <c r="V9" s="291">
        <v>0</v>
      </c>
      <c r="W9" s="291">
        <v>441.77770411368965</v>
      </c>
      <c r="X9" s="291">
        <v>13.99275590551181</v>
      </c>
      <c r="Y9" s="291">
        <v>0</v>
      </c>
      <c r="Z9" s="291">
        <v>0</v>
      </c>
      <c r="AA9" s="291">
        <v>0</v>
      </c>
      <c r="AB9" s="291">
        <v>13.99275590551181</v>
      </c>
      <c r="AC9" s="291">
        <v>30.256058999999997</v>
      </c>
      <c r="AD9" s="291">
        <v>0.042775</v>
      </c>
      <c r="AE9" s="291">
        <v>0</v>
      </c>
      <c r="AF9" s="291">
        <v>0</v>
      </c>
      <c r="AG9" s="291">
        <v>32.604189</v>
      </c>
      <c r="AH9" s="291">
        <v>24.480682414698162</v>
      </c>
      <c r="AI9" s="291">
        <v>42.03323584688296</v>
      </c>
      <c r="AJ9" s="291">
        <v>3.825791977992519</v>
      </c>
      <c r="AK9" s="291">
        <v>72.59852270562543</v>
      </c>
      <c r="AL9" s="291">
        <v>0</v>
      </c>
      <c r="AM9" s="291">
        <v>0</v>
      </c>
      <c r="AN9" s="291">
        <v>17733.949650093924</v>
      </c>
      <c r="AO9" s="291">
        <v>0</v>
      </c>
      <c r="AP9" s="291">
        <v>27856.918813348035</v>
      </c>
      <c r="AQ9" s="291">
        <v>33.455395595800525</v>
      </c>
      <c r="AR9" s="291">
        <v>1251.559</v>
      </c>
      <c r="AS9" s="293">
        <v>32698.952087004873</v>
      </c>
      <c r="AT9" s="294"/>
    </row>
    <row r="10" spans="2:62" s="6" customFormat="1" ht="16.5" customHeight="1">
      <c r="B10" s="9"/>
      <c r="C10" s="290" t="s">
        <v>107</v>
      </c>
      <c r="D10" s="291">
        <v>0</v>
      </c>
      <c r="E10" s="291">
        <v>18.345847769028875</v>
      </c>
      <c r="F10" s="291">
        <v>0</v>
      </c>
      <c r="G10" s="291">
        <v>0</v>
      </c>
      <c r="H10" s="291">
        <v>0</v>
      </c>
      <c r="I10" s="291">
        <v>0.361624</v>
      </c>
      <c r="J10" s="291">
        <v>114.66834313370119</v>
      </c>
      <c r="K10" s="291">
        <v>0</v>
      </c>
      <c r="L10" s="291">
        <v>0</v>
      </c>
      <c r="M10" s="291">
        <v>0</v>
      </c>
      <c r="N10" s="291">
        <v>0</v>
      </c>
      <c r="O10" s="291">
        <v>2.9671297165419785</v>
      </c>
      <c r="P10" s="291">
        <v>3227.356830845223</v>
      </c>
      <c r="Q10" s="291">
        <v>555.3226675524509</v>
      </c>
      <c r="R10" s="291">
        <v>0</v>
      </c>
      <c r="S10" s="291">
        <v>0</v>
      </c>
      <c r="T10" s="291">
        <v>0</v>
      </c>
      <c r="U10" s="291">
        <v>0</v>
      </c>
      <c r="V10" s="291">
        <v>0</v>
      </c>
      <c r="W10" s="291">
        <v>494.38383376765114</v>
      </c>
      <c r="X10" s="291">
        <v>0</v>
      </c>
      <c r="Y10" s="291">
        <v>0</v>
      </c>
      <c r="Z10" s="291">
        <v>0</v>
      </c>
      <c r="AA10" s="291">
        <v>0</v>
      </c>
      <c r="AB10" s="291">
        <v>0</v>
      </c>
      <c r="AC10" s="291">
        <v>8.197638</v>
      </c>
      <c r="AD10" s="291">
        <v>0</v>
      </c>
      <c r="AE10" s="291">
        <v>0</v>
      </c>
      <c r="AF10" s="291">
        <v>0</v>
      </c>
      <c r="AG10" s="291">
        <v>3.980043</v>
      </c>
      <c r="AH10" s="291">
        <v>165.5896084986877</v>
      </c>
      <c r="AI10" s="291">
        <v>21.238732008438046</v>
      </c>
      <c r="AJ10" s="291">
        <v>1.0000524596633416</v>
      </c>
      <c r="AK10" s="291">
        <v>0</v>
      </c>
      <c r="AL10" s="291">
        <v>0</v>
      </c>
      <c r="AM10" s="291">
        <v>0</v>
      </c>
      <c r="AN10" s="291">
        <v>6519.93459849257</v>
      </c>
      <c r="AO10" s="291">
        <v>0</v>
      </c>
      <c r="AP10" s="291">
        <v>9479.890114654803</v>
      </c>
      <c r="AQ10" s="291">
        <v>34.78312335958006</v>
      </c>
      <c r="AR10" s="291">
        <v>8.238577063045511</v>
      </c>
      <c r="AS10" s="293">
        <v>10328.129382160692</v>
      </c>
      <c r="AT10" s="294"/>
      <c r="AU10" s="153"/>
      <c r="AV10" s="153"/>
      <c r="AW10" s="2"/>
      <c r="AX10" s="2"/>
      <c r="AY10" s="2"/>
      <c r="AZ10" s="2"/>
      <c r="BA10" s="2"/>
      <c r="BB10" s="2"/>
      <c r="BC10" s="2"/>
      <c r="BD10" s="2"/>
      <c r="BE10" s="2"/>
      <c r="BF10" s="2"/>
      <c r="BG10" s="2"/>
      <c r="BH10" s="2"/>
      <c r="BI10" s="2"/>
      <c r="BJ10" s="2"/>
    </row>
    <row r="11" spans="2:62" s="6" customFormat="1" ht="16.5" customHeight="1">
      <c r="B11" s="9"/>
      <c r="C11" s="290" t="s">
        <v>108</v>
      </c>
      <c r="D11" s="291">
        <v>0</v>
      </c>
      <c r="E11" s="291">
        <v>14.28</v>
      </c>
      <c r="F11" s="291">
        <v>0</v>
      </c>
      <c r="G11" s="291">
        <v>0</v>
      </c>
      <c r="H11" s="291">
        <v>0</v>
      </c>
      <c r="I11" s="291">
        <v>9.47828871391076</v>
      </c>
      <c r="J11" s="291">
        <v>545.5341202223833</v>
      </c>
      <c r="K11" s="291">
        <v>0</v>
      </c>
      <c r="L11" s="291">
        <v>0</v>
      </c>
      <c r="M11" s="291">
        <v>0</v>
      </c>
      <c r="N11" s="291">
        <v>0</v>
      </c>
      <c r="O11" s="291">
        <v>0.6062990672017872</v>
      </c>
      <c r="P11" s="291">
        <v>5804.555951555042</v>
      </c>
      <c r="Q11" s="291">
        <v>437.4641948725916</v>
      </c>
      <c r="R11" s="291">
        <v>0</v>
      </c>
      <c r="S11" s="291">
        <v>0</v>
      </c>
      <c r="T11" s="291">
        <v>0</v>
      </c>
      <c r="U11" s="291">
        <v>0</v>
      </c>
      <c r="V11" s="291">
        <v>0</v>
      </c>
      <c r="W11" s="291">
        <v>932.8028940729104</v>
      </c>
      <c r="X11" s="291">
        <v>13.99275590551181</v>
      </c>
      <c r="Y11" s="291">
        <v>0</v>
      </c>
      <c r="Z11" s="291">
        <v>0</v>
      </c>
      <c r="AA11" s="291">
        <v>0</v>
      </c>
      <c r="AB11" s="291">
        <v>13.99275590551181</v>
      </c>
      <c r="AC11" s="291">
        <v>0</v>
      </c>
      <c r="AD11" s="291">
        <v>0</v>
      </c>
      <c r="AE11" s="291">
        <v>0</v>
      </c>
      <c r="AF11" s="291">
        <v>0</v>
      </c>
      <c r="AG11" s="291">
        <v>16.5</v>
      </c>
      <c r="AH11" s="291">
        <v>0.07463517060367454</v>
      </c>
      <c r="AI11" s="291">
        <v>80.68948662551954</v>
      </c>
      <c r="AJ11" s="291">
        <v>3.0341638915648375</v>
      </c>
      <c r="AK11" s="291">
        <v>16.983890411421033</v>
      </c>
      <c r="AL11" s="291">
        <v>0</v>
      </c>
      <c r="AM11" s="291">
        <v>0</v>
      </c>
      <c r="AN11" s="291">
        <v>7115.763986110646</v>
      </c>
      <c r="AO11" s="291">
        <v>0</v>
      </c>
      <c r="AP11" s="291">
        <v>5200.665100973704</v>
      </c>
      <c r="AQ11" s="291">
        <v>45.51620472440944</v>
      </c>
      <c r="AR11" s="291">
        <v>161.5</v>
      </c>
      <c r="AS11" s="293">
        <v>10206.717364111466</v>
      </c>
      <c r="AT11" s="294"/>
      <c r="AU11" s="184"/>
      <c r="AW11" s="2"/>
      <c r="AX11" s="2"/>
      <c r="AY11" s="2"/>
      <c r="AZ11" s="2"/>
      <c r="BA11" s="2"/>
      <c r="BB11" s="2"/>
      <c r="BC11" s="2"/>
      <c r="BD11" s="2"/>
      <c r="BE11" s="2"/>
      <c r="BF11" s="2"/>
      <c r="BG11" s="2"/>
      <c r="BH11" s="2"/>
      <c r="BI11" s="2"/>
      <c r="BJ11" s="2"/>
    </row>
    <row r="12" spans="2:48" s="2" customFormat="1" ht="19.5" customHeight="1">
      <c r="B12" s="7"/>
      <c r="C12" s="295" t="s">
        <v>11</v>
      </c>
      <c r="D12" s="296">
        <v>0</v>
      </c>
      <c r="E12" s="296">
        <v>133.08789849343833</v>
      </c>
      <c r="F12" s="296">
        <v>0</v>
      </c>
      <c r="G12" s="296">
        <v>0</v>
      </c>
      <c r="H12" s="291">
        <v>0.27964829396325463</v>
      </c>
      <c r="I12" s="296">
        <v>34.25653759775103</v>
      </c>
      <c r="J12" s="296">
        <v>1782.2182641614133</v>
      </c>
      <c r="K12" s="296">
        <v>0</v>
      </c>
      <c r="L12" s="296">
        <v>0</v>
      </c>
      <c r="M12" s="296">
        <v>0</v>
      </c>
      <c r="N12" s="296">
        <v>0</v>
      </c>
      <c r="O12" s="296">
        <v>66.59823306381183</v>
      </c>
      <c r="P12" s="296">
        <v>24574.844999508245</v>
      </c>
      <c r="Q12" s="296">
        <v>1976.3590034315225</v>
      </c>
      <c r="R12" s="296">
        <v>0</v>
      </c>
      <c r="S12" s="296">
        <v>9.713556</v>
      </c>
      <c r="T12" s="296">
        <v>0</v>
      </c>
      <c r="U12" s="296">
        <v>0</v>
      </c>
      <c r="V12" s="296">
        <v>0</v>
      </c>
      <c r="W12" s="296">
        <v>1868.9644319542513</v>
      </c>
      <c r="X12" s="296">
        <v>27.98551181102362</v>
      </c>
      <c r="Y12" s="296">
        <v>0</v>
      </c>
      <c r="Z12" s="296">
        <v>0</v>
      </c>
      <c r="AA12" s="296">
        <v>0</v>
      </c>
      <c r="AB12" s="296">
        <v>27.98551181102362</v>
      </c>
      <c r="AC12" s="296">
        <v>38.453697</v>
      </c>
      <c r="AD12" s="291">
        <v>0.042775</v>
      </c>
      <c r="AE12" s="296">
        <v>0</v>
      </c>
      <c r="AF12" s="296">
        <v>0</v>
      </c>
      <c r="AG12" s="296">
        <v>53.084232</v>
      </c>
      <c r="AH12" s="296">
        <v>190.14492608398953</v>
      </c>
      <c r="AI12" s="296">
        <v>143.96145448084053</v>
      </c>
      <c r="AJ12" s="296">
        <v>7.860008329220698</v>
      </c>
      <c r="AK12" s="296">
        <v>89.58241311704646</v>
      </c>
      <c r="AL12" s="296">
        <v>0</v>
      </c>
      <c r="AM12" s="296">
        <v>0</v>
      </c>
      <c r="AN12" s="296">
        <v>31369.648234697142</v>
      </c>
      <c r="AO12" s="296">
        <v>0</v>
      </c>
      <c r="AP12" s="296">
        <v>42537.47402897654</v>
      </c>
      <c r="AQ12" s="296">
        <v>113.75472367979003</v>
      </c>
      <c r="AR12" s="296">
        <v>1421.2975770630455</v>
      </c>
      <c r="AS12" s="293">
        <v>53233.79883327703</v>
      </c>
      <c r="AT12" s="294"/>
      <c r="AU12" s="153"/>
      <c r="AV12" s="6"/>
    </row>
    <row r="13" spans="2:48" s="297" customFormat="1" ht="30" customHeight="1">
      <c r="B13" s="298"/>
      <c r="C13" s="299" t="s">
        <v>22</v>
      </c>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1">
        <v>57019.268065621225</v>
      </c>
      <c r="AT13" s="302"/>
      <c r="AU13" s="303"/>
      <c r="AV13" s="304"/>
    </row>
    <row r="14" spans="2:47" s="257" customFormat="1" ht="30" customHeight="1">
      <c r="B14" s="255"/>
      <c r="C14" s="305" t="s">
        <v>23</v>
      </c>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7"/>
      <c r="AT14" s="289"/>
      <c r="AU14" s="258"/>
    </row>
    <row r="15" spans="2:47" s="2" customFormat="1" ht="16.5" customHeight="1">
      <c r="B15" s="7"/>
      <c r="C15" s="290" t="s">
        <v>106</v>
      </c>
      <c r="D15" s="291">
        <v>0</v>
      </c>
      <c r="E15" s="291">
        <v>47.5</v>
      </c>
      <c r="F15" s="291">
        <v>0</v>
      </c>
      <c r="G15" s="291">
        <v>0</v>
      </c>
      <c r="H15" s="291">
        <v>0</v>
      </c>
      <c r="I15" s="291">
        <v>24.5</v>
      </c>
      <c r="J15" s="291">
        <v>334</v>
      </c>
      <c r="K15" s="291">
        <v>0</v>
      </c>
      <c r="L15" s="291">
        <v>0</v>
      </c>
      <c r="M15" s="291">
        <v>0</v>
      </c>
      <c r="N15" s="291">
        <v>0</v>
      </c>
      <c r="O15" s="291">
        <v>27</v>
      </c>
      <c r="P15" s="291">
        <v>6770.407571</v>
      </c>
      <c r="Q15" s="291">
        <v>513</v>
      </c>
      <c r="R15" s="291">
        <v>0</v>
      </c>
      <c r="S15" s="291">
        <v>0</v>
      </c>
      <c r="T15" s="291">
        <v>0</v>
      </c>
      <c r="U15" s="291">
        <v>0</v>
      </c>
      <c r="V15" s="291">
        <v>0</v>
      </c>
      <c r="W15" s="291">
        <v>285</v>
      </c>
      <c r="X15" s="291">
        <v>0</v>
      </c>
      <c r="Y15" s="291">
        <v>0</v>
      </c>
      <c r="Z15" s="291">
        <v>0</v>
      </c>
      <c r="AA15" s="291">
        <v>0</v>
      </c>
      <c r="AB15" s="291">
        <v>0</v>
      </c>
      <c r="AC15" s="291">
        <v>29</v>
      </c>
      <c r="AD15" s="291">
        <v>0</v>
      </c>
      <c r="AE15" s="291">
        <v>0</v>
      </c>
      <c r="AF15" s="291">
        <v>0</v>
      </c>
      <c r="AG15" s="291">
        <v>0</v>
      </c>
      <c r="AH15" s="291">
        <v>0</v>
      </c>
      <c r="AI15" s="291">
        <v>115</v>
      </c>
      <c r="AJ15" s="291">
        <v>4</v>
      </c>
      <c r="AK15" s="291">
        <v>22</v>
      </c>
      <c r="AL15" s="291">
        <v>0</v>
      </c>
      <c r="AM15" s="291">
        <v>0</v>
      </c>
      <c r="AN15" s="291">
        <v>11405.533072999999</v>
      </c>
      <c r="AO15" s="291">
        <v>0</v>
      </c>
      <c r="AP15" s="291">
        <v>16725.065501999998</v>
      </c>
      <c r="AQ15" s="291">
        <v>0</v>
      </c>
      <c r="AR15" s="291">
        <v>255</v>
      </c>
      <c r="AS15" s="293">
        <v>18278.503073</v>
      </c>
      <c r="AT15" s="294"/>
      <c r="AU15" s="6"/>
    </row>
    <row r="16" spans="2:47" s="2" customFormat="1" ht="16.5" customHeight="1">
      <c r="B16" s="9"/>
      <c r="C16" s="290" t="s">
        <v>107</v>
      </c>
      <c r="D16" s="291">
        <v>0</v>
      </c>
      <c r="E16" s="291">
        <v>160.182415</v>
      </c>
      <c r="F16" s="291">
        <v>0</v>
      </c>
      <c r="G16" s="291">
        <v>0</v>
      </c>
      <c r="H16" s="291">
        <v>0</v>
      </c>
      <c r="I16" s="291">
        <v>0</v>
      </c>
      <c r="J16" s="291">
        <v>19.56</v>
      </c>
      <c r="K16" s="291">
        <v>0</v>
      </c>
      <c r="L16" s="291">
        <v>0</v>
      </c>
      <c r="M16" s="291">
        <v>0</v>
      </c>
      <c r="N16" s="291">
        <v>0</v>
      </c>
      <c r="O16" s="291">
        <v>0</v>
      </c>
      <c r="P16" s="291">
        <v>1213.9486582774723</v>
      </c>
      <c r="Q16" s="291">
        <v>118.97</v>
      </c>
      <c r="R16" s="291">
        <v>0</v>
      </c>
      <c r="S16" s="291">
        <v>0</v>
      </c>
      <c r="T16" s="291">
        <v>0</v>
      </c>
      <c r="U16" s="291">
        <v>0</v>
      </c>
      <c r="V16" s="291">
        <v>0</v>
      </c>
      <c r="W16" s="291">
        <v>25</v>
      </c>
      <c r="X16" s="291">
        <v>0</v>
      </c>
      <c r="Y16" s="291">
        <v>0</v>
      </c>
      <c r="Z16" s="291">
        <v>0</v>
      </c>
      <c r="AA16" s="291">
        <v>0</v>
      </c>
      <c r="AB16" s="291">
        <v>0</v>
      </c>
      <c r="AC16" s="291">
        <v>2.91</v>
      </c>
      <c r="AD16" s="291">
        <v>0</v>
      </c>
      <c r="AE16" s="291">
        <v>0</v>
      </c>
      <c r="AF16" s="291">
        <v>0</v>
      </c>
      <c r="AG16" s="291">
        <v>0</v>
      </c>
      <c r="AH16" s="291">
        <v>0</v>
      </c>
      <c r="AI16" s="291">
        <v>114</v>
      </c>
      <c r="AJ16" s="291">
        <v>0</v>
      </c>
      <c r="AK16" s="291">
        <v>0</v>
      </c>
      <c r="AL16" s="291">
        <v>0</v>
      </c>
      <c r="AM16" s="291">
        <v>0</v>
      </c>
      <c r="AN16" s="291">
        <v>3605.852636493916</v>
      </c>
      <c r="AO16" s="291">
        <v>0</v>
      </c>
      <c r="AP16" s="291">
        <v>4758.036393216444</v>
      </c>
      <c r="AQ16" s="291">
        <v>0</v>
      </c>
      <c r="AR16" s="291">
        <v>0</v>
      </c>
      <c r="AS16" s="293">
        <v>5009.230051493916</v>
      </c>
      <c r="AT16" s="294"/>
      <c r="AU16" s="6"/>
    </row>
    <row r="17" spans="2:47" s="2" customFormat="1" ht="16.5" customHeight="1">
      <c r="B17" s="9"/>
      <c r="C17" s="290" t="s">
        <v>108</v>
      </c>
      <c r="D17" s="291">
        <v>0</v>
      </c>
      <c r="E17" s="291">
        <v>0</v>
      </c>
      <c r="F17" s="291">
        <v>0</v>
      </c>
      <c r="G17" s="291">
        <v>0</v>
      </c>
      <c r="H17" s="291">
        <v>0</v>
      </c>
      <c r="I17" s="291">
        <v>0</v>
      </c>
      <c r="J17" s="291">
        <v>7</v>
      </c>
      <c r="K17" s="291">
        <v>0</v>
      </c>
      <c r="L17" s="291">
        <v>0</v>
      </c>
      <c r="M17" s="291">
        <v>0</v>
      </c>
      <c r="N17" s="291">
        <v>0</v>
      </c>
      <c r="O17" s="291">
        <v>0</v>
      </c>
      <c r="P17" s="291">
        <v>730.543224</v>
      </c>
      <c r="Q17" s="291">
        <v>0</v>
      </c>
      <c r="R17" s="291">
        <v>0</v>
      </c>
      <c r="S17" s="291">
        <v>0</v>
      </c>
      <c r="T17" s="291">
        <v>0</v>
      </c>
      <c r="U17" s="291">
        <v>0</v>
      </c>
      <c r="V17" s="291">
        <v>0</v>
      </c>
      <c r="W17" s="291">
        <v>0</v>
      </c>
      <c r="X17" s="291">
        <v>0</v>
      </c>
      <c r="Y17" s="291">
        <v>0</v>
      </c>
      <c r="Z17" s="291">
        <v>0</v>
      </c>
      <c r="AA17" s="291">
        <v>0</v>
      </c>
      <c r="AB17" s="291">
        <v>0</v>
      </c>
      <c r="AC17" s="291">
        <v>1</v>
      </c>
      <c r="AD17" s="291">
        <v>0</v>
      </c>
      <c r="AE17" s="291">
        <v>0</v>
      </c>
      <c r="AF17" s="291">
        <v>0</v>
      </c>
      <c r="AG17" s="291">
        <v>0</v>
      </c>
      <c r="AH17" s="291">
        <v>0</v>
      </c>
      <c r="AI17" s="291">
        <v>2</v>
      </c>
      <c r="AJ17" s="291">
        <v>0</v>
      </c>
      <c r="AK17" s="291">
        <v>0</v>
      </c>
      <c r="AL17" s="291">
        <v>0</v>
      </c>
      <c r="AM17" s="291">
        <v>0</v>
      </c>
      <c r="AN17" s="291">
        <v>1325.45476</v>
      </c>
      <c r="AO17" s="291">
        <v>0</v>
      </c>
      <c r="AP17" s="291">
        <v>829.042018</v>
      </c>
      <c r="AQ17" s="291">
        <v>0</v>
      </c>
      <c r="AR17" s="291">
        <v>0</v>
      </c>
      <c r="AS17" s="293">
        <v>1447.520001</v>
      </c>
      <c r="AT17" s="294"/>
      <c r="AU17" s="153"/>
    </row>
    <row r="18" spans="2:46" s="297" customFormat="1" ht="30" customHeight="1">
      <c r="B18" s="308"/>
      <c r="C18" s="299" t="s">
        <v>11</v>
      </c>
      <c r="D18" s="309">
        <v>0</v>
      </c>
      <c r="E18" s="309">
        <v>207.682415</v>
      </c>
      <c r="F18" s="309">
        <v>0</v>
      </c>
      <c r="G18" s="309">
        <v>0</v>
      </c>
      <c r="H18" s="309">
        <v>0</v>
      </c>
      <c r="I18" s="309">
        <v>24.5</v>
      </c>
      <c r="J18" s="309">
        <v>360.56</v>
      </c>
      <c r="K18" s="309">
        <v>0</v>
      </c>
      <c r="L18" s="309">
        <v>0</v>
      </c>
      <c r="M18" s="309">
        <v>0</v>
      </c>
      <c r="N18" s="309">
        <v>0</v>
      </c>
      <c r="O18" s="309">
        <v>27</v>
      </c>
      <c r="P18" s="309">
        <v>8714.899453277472</v>
      </c>
      <c r="Q18" s="309">
        <v>631.97</v>
      </c>
      <c r="R18" s="309">
        <v>0</v>
      </c>
      <c r="S18" s="309">
        <v>0</v>
      </c>
      <c r="T18" s="309">
        <v>0</v>
      </c>
      <c r="U18" s="309">
        <v>0</v>
      </c>
      <c r="V18" s="309">
        <v>0</v>
      </c>
      <c r="W18" s="309">
        <v>310</v>
      </c>
      <c r="X18" s="309">
        <v>0</v>
      </c>
      <c r="Y18" s="309">
        <v>0</v>
      </c>
      <c r="Z18" s="309">
        <v>0</v>
      </c>
      <c r="AA18" s="309">
        <v>0</v>
      </c>
      <c r="AB18" s="309">
        <v>0</v>
      </c>
      <c r="AC18" s="309">
        <v>32.91</v>
      </c>
      <c r="AD18" s="309">
        <v>0</v>
      </c>
      <c r="AE18" s="309">
        <v>0</v>
      </c>
      <c r="AF18" s="309">
        <v>0</v>
      </c>
      <c r="AG18" s="309">
        <v>0</v>
      </c>
      <c r="AH18" s="309">
        <v>0</v>
      </c>
      <c r="AI18" s="309">
        <v>231</v>
      </c>
      <c r="AJ18" s="309">
        <v>4</v>
      </c>
      <c r="AK18" s="309">
        <v>22</v>
      </c>
      <c r="AL18" s="309">
        <v>0</v>
      </c>
      <c r="AM18" s="309">
        <v>0</v>
      </c>
      <c r="AN18" s="309">
        <v>16336.840469493916</v>
      </c>
      <c r="AO18" s="309">
        <v>0</v>
      </c>
      <c r="AP18" s="309">
        <v>22312.14391321644</v>
      </c>
      <c r="AQ18" s="309">
        <v>0</v>
      </c>
      <c r="AR18" s="309">
        <v>255</v>
      </c>
      <c r="AS18" s="301">
        <v>24735.253125493917</v>
      </c>
      <c r="AT18" s="302"/>
    </row>
    <row r="19" spans="2:47" s="257" customFormat="1" ht="30" customHeight="1">
      <c r="B19" s="255"/>
      <c r="C19" s="305" t="s">
        <v>166</v>
      </c>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7"/>
      <c r="AT19" s="289"/>
      <c r="AU19" s="258"/>
    </row>
    <row r="20" spans="2:47" s="257" customFormat="1" ht="30" customHeight="1">
      <c r="B20" s="255"/>
      <c r="C20" s="305" t="s">
        <v>12</v>
      </c>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7"/>
      <c r="AT20" s="289"/>
      <c r="AU20" s="258"/>
    </row>
    <row r="21" spans="2:46" s="2" customFormat="1" ht="16.5" customHeight="1">
      <c r="B21" s="10"/>
      <c r="C21" s="290" t="s">
        <v>106</v>
      </c>
      <c r="D21" s="291">
        <v>0</v>
      </c>
      <c r="E21" s="291">
        <v>4.466661417322834</v>
      </c>
      <c r="F21" s="291">
        <v>0</v>
      </c>
      <c r="G21" s="291">
        <v>0</v>
      </c>
      <c r="H21" s="291">
        <v>1.9876115485564305</v>
      </c>
      <c r="I21" s="291">
        <v>35.37594750656168</v>
      </c>
      <c r="J21" s="291">
        <v>49.57461000000001</v>
      </c>
      <c r="K21" s="291">
        <v>0</v>
      </c>
      <c r="L21" s="291">
        <v>0</v>
      </c>
      <c r="M21" s="291">
        <v>0</v>
      </c>
      <c r="N21" s="291">
        <v>0</v>
      </c>
      <c r="O21" s="291">
        <v>67.899</v>
      </c>
      <c r="P21" s="291">
        <v>2979.633535947506</v>
      </c>
      <c r="Q21" s="291">
        <v>583.0112023123359</v>
      </c>
      <c r="R21" s="291">
        <v>0</v>
      </c>
      <c r="S21" s="291">
        <v>12.99895</v>
      </c>
      <c r="T21" s="291">
        <v>0</v>
      </c>
      <c r="U21" s="291">
        <v>0</v>
      </c>
      <c r="V21" s="291">
        <v>0.9938057742782153</v>
      </c>
      <c r="W21" s="291">
        <v>186.980922</v>
      </c>
      <c r="X21" s="291">
        <v>0</v>
      </c>
      <c r="Y21" s="291">
        <v>0</v>
      </c>
      <c r="Z21" s="291">
        <v>0</v>
      </c>
      <c r="AA21" s="291">
        <v>0</v>
      </c>
      <c r="AB21" s="291">
        <v>0</v>
      </c>
      <c r="AC21" s="291">
        <v>0</v>
      </c>
      <c r="AD21" s="291">
        <v>4</v>
      </c>
      <c r="AE21" s="291">
        <v>0</v>
      </c>
      <c r="AF21" s="291">
        <v>0</v>
      </c>
      <c r="AG21" s="291">
        <v>10</v>
      </c>
      <c r="AH21" s="291">
        <v>0</v>
      </c>
      <c r="AI21" s="291">
        <v>0</v>
      </c>
      <c r="AJ21" s="291">
        <v>0</v>
      </c>
      <c r="AK21" s="291">
        <v>0</v>
      </c>
      <c r="AL21" s="291">
        <v>0</v>
      </c>
      <c r="AM21" s="291">
        <v>0</v>
      </c>
      <c r="AN21" s="291">
        <v>8907.724360097112</v>
      </c>
      <c r="AO21" s="291">
        <v>0</v>
      </c>
      <c r="AP21" s="291">
        <v>8149.594102181101</v>
      </c>
      <c r="AQ21" s="291">
        <v>85.73808398950132</v>
      </c>
      <c r="AR21" s="291">
        <v>22</v>
      </c>
      <c r="AS21" s="293">
        <v>10550.989396387138</v>
      </c>
      <c r="AT21" s="294"/>
    </row>
    <row r="22" spans="2:46" s="2" customFormat="1" ht="16.5" customHeight="1">
      <c r="B22" s="7"/>
      <c r="C22" s="290" t="s">
        <v>107</v>
      </c>
      <c r="D22" s="291">
        <v>0</v>
      </c>
      <c r="E22" s="291">
        <v>0.9172913385826772</v>
      </c>
      <c r="F22" s="291">
        <v>0</v>
      </c>
      <c r="G22" s="291">
        <v>0</v>
      </c>
      <c r="H22" s="291">
        <v>0</v>
      </c>
      <c r="I22" s="291">
        <v>0</v>
      </c>
      <c r="J22" s="291">
        <v>12.999006</v>
      </c>
      <c r="K22" s="291">
        <v>0</v>
      </c>
      <c r="L22" s="291">
        <v>0</v>
      </c>
      <c r="M22" s="291">
        <v>0</v>
      </c>
      <c r="N22" s="291">
        <v>0</v>
      </c>
      <c r="O22" s="291">
        <v>0</v>
      </c>
      <c r="P22" s="291">
        <v>653.7091779705006</v>
      </c>
      <c r="Q22" s="291">
        <v>26.037318102362207</v>
      </c>
      <c r="R22" s="291">
        <v>0</v>
      </c>
      <c r="S22" s="291">
        <v>0</v>
      </c>
      <c r="T22" s="291">
        <v>0</v>
      </c>
      <c r="U22" s="291">
        <v>0</v>
      </c>
      <c r="V22" s="291">
        <v>0</v>
      </c>
      <c r="W22" s="291">
        <v>17.375955</v>
      </c>
      <c r="X22" s="291">
        <v>0</v>
      </c>
      <c r="Y22" s="291">
        <v>0</v>
      </c>
      <c r="Z22" s="291">
        <v>0</v>
      </c>
      <c r="AA22" s="291">
        <v>0</v>
      </c>
      <c r="AB22" s="291">
        <v>0</v>
      </c>
      <c r="AC22" s="291">
        <v>0</v>
      </c>
      <c r="AD22" s="291">
        <v>0</v>
      </c>
      <c r="AE22" s="291">
        <v>0</v>
      </c>
      <c r="AF22" s="291">
        <v>0</v>
      </c>
      <c r="AG22" s="291">
        <v>12.304089</v>
      </c>
      <c r="AH22" s="291">
        <v>0</v>
      </c>
      <c r="AI22" s="291">
        <v>0</v>
      </c>
      <c r="AJ22" s="291">
        <v>0</v>
      </c>
      <c r="AK22" s="291">
        <v>0</v>
      </c>
      <c r="AL22" s="291">
        <v>0</v>
      </c>
      <c r="AM22" s="291">
        <v>0</v>
      </c>
      <c r="AN22" s="291">
        <v>2703.328906921944</v>
      </c>
      <c r="AO22" s="291">
        <v>0</v>
      </c>
      <c r="AP22" s="291">
        <v>1520.7940750223097</v>
      </c>
      <c r="AQ22" s="291">
        <v>2.6853228346456692</v>
      </c>
      <c r="AR22" s="291">
        <v>0</v>
      </c>
      <c r="AS22" s="293">
        <v>2475.075571095172</v>
      </c>
      <c r="AT22" s="294"/>
    </row>
    <row r="23" spans="2:46" s="2" customFormat="1" ht="16.5" customHeight="1">
      <c r="B23" s="5"/>
      <c r="C23" s="290" t="s">
        <v>108</v>
      </c>
      <c r="D23" s="291">
        <v>0</v>
      </c>
      <c r="E23" s="291">
        <v>0</v>
      </c>
      <c r="F23" s="291">
        <v>0</v>
      </c>
      <c r="G23" s="291">
        <v>0</v>
      </c>
      <c r="H23" s="291">
        <v>0.49690288713910763</v>
      </c>
      <c r="I23" s="291">
        <v>1.9876062992125982</v>
      </c>
      <c r="J23" s="291">
        <v>3.729591</v>
      </c>
      <c r="K23" s="291">
        <v>0</v>
      </c>
      <c r="L23" s="291">
        <v>0</v>
      </c>
      <c r="M23" s="291">
        <v>0</v>
      </c>
      <c r="N23" s="291">
        <v>0</v>
      </c>
      <c r="O23" s="291">
        <v>0</v>
      </c>
      <c r="P23" s="291">
        <v>2584.5722113897637</v>
      </c>
      <c r="Q23" s="291">
        <v>107.90141797112861</v>
      </c>
      <c r="R23" s="291">
        <v>0</v>
      </c>
      <c r="S23" s="291">
        <v>0</v>
      </c>
      <c r="T23" s="291">
        <v>0</v>
      </c>
      <c r="U23" s="291">
        <v>0</v>
      </c>
      <c r="V23" s="291">
        <v>0.9938057742782153</v>
      </c>
      <c r="W23" s="291">
        <v>53.63060429396325</v>
      </c>
      <c r="X23" s="291">
        <v>0</v>
      </c>
      <c r="Y23" s="291">
        <v>0</v>
      </c>
      <c r="Z23" s="291">
        <v>0</v>
      </c>
      <c r="AA23" s="291">
        <v>0</v>
      </c>
      <c r="AB23" s="291">
        <v>0</v>
      </c>
      <c r="AC23" s="291">
        <v>0</v>
      </c>
      <c r="AD23" s="291">
        <v>0</v>
      </c>
      <c r="AE23" s="291">
        <v>0</v>
      </c>
      <c r="AF23" s="291">
        <v>0</v>
      </c>
      <c r="AG23" s="291">
        <v>0</v>
      </c>
      <c r="AH23" s="291">
        <v>0</v>
      </c>
      <c r="AI23" s="291">
        <v>90</v>
      </c>
      <c r="AJ23" s="291">
        <v>0</v>
      </c>
      <c r="AK23" s="291">
        <v>0</v>
      </c>
      <c r="AL23" s="291">
        <v>0</v>
      </c>
      <c r="AM23" s="291">
        <v>0</v>
      </c>
      <c r="AN23" s="291">
        <v>2325.794132547247</v>
      </c>
      <c r="AO23" s="291">
        <v>0</v>
      </c>
      <c r="AP23" s="291">
        <v>2505.95362254331</v>
      </c>
      <c r="AQ23" s="291">
        <v>3.7481154855643046</v>
      </c>
      <c r="AR23" s="291">
        <v>15</v>
      </c>
      <c r="AS23" s="293">
        <v>3846.9040050958033</v>
      </c>
      <c r="AT23" s="294"/>
    </row>
    <row r="24" spans="2:62" s="6" customFormat="1" ht="19.5" customHeight="1">
      <c r="B24" s="10"/>
      <c r="C24" s="295" t="s">
        <v>11</v>
      </c>
      <c r="D24" s="296">
        <v>0</v>
      </c>
      <c r="E24" s="296">
        <v>5.383952755905511</v>
      </c>
      <c r="F24" s="296">
        <v>0</v>
      </c>
      <c r="G24" s="296">
        <v>0</v>
      </c>
      <c r="H24" s="296">
        <v>2.484514435695538</v>
      </c>
      <c r="I24" s="296">
        <v>37.36355380577428</v>
      </c>
      <c r="J24" s="296">
        <v>66.30320700000001</v>
      </c>
      <c r="K24" s="296">
        <v>0</v>
      </c>
      <c r="L24" s="296">
        <v>0</v>
      </c>
      <c r="M24" s="296">
        <v>0</v>
      </c>
      <c r="N24" s="296">
        <v>0</v>
      </c>
      <c r="O24" s="296">
        <v>67.899</v>
      </c>
      <c r="P24" s="296">
        <v>6217.91492530777</v>
      </c>
      <c r="Q24" s="296">
        <v>716.9499383858266</v>
      </c>
      <c r="R24" s="296">
        <v>0</v>
      </c>
      <c r="S24" s="296">
        <v>12.99895</v>
      </c>
      <c r="T24" s="296">
        <v>0</v>
      </c>
      <c r="U24" s="296">
        <v>0</v>
      </c>
      <c r="V24" s="296">
        <v>1.9876115485564305</v>
      </c>
      <c r="W24" s="296">
        <v>257.98748129396324</v>
      </c>
      <c r="X24" s="296">
        <v>0</v>
      </c>
      <c r="Y24" s="296">
        <v>0</v>
      </c>
      <c r="Z24" s="296">
        <v>0</v>
      </c>
      <c r="AA24" s="296">
        <v>0</v>
      </c>
      <c r="AB24" s="296">
        <v>0</v>
      </c>
      <c r="AC24" s="296">
        <v>0</v>
      </c>
      <c r="AD24" s="296">
        <v>4</v>
      </c>
      <c r="AE24" s="296">
        <v>0</v>
      </c>
      <c r="AF24" s="296">
        <v>0</v>
      </c>
      <c r="AG24" s="296">
        <v>22.304088999999998</v>
      </c>
      <c r="AH24" s="296">
        <v>0</v>
      </c>
      <c r="AI24" s="296">
        <v>90</v>
      </c>
      <c r="AJ24" s="296">
        <v>0</v>
      </c>
      <c r="AK24" s="296">
        <v>0</v>
      </c>
      <c r="AL24" s="296">
        <v>0</v>
      </c>
      <c r="AM24" s="296">
        <v>0</v>
      </c>
      <c r="AN24" s="296">
        <v>13936.847399566304</v>
      </c>
      <c r="AO24" s="296">
        <v>0</v>
      </c>
      <c r="AP24" s="296">
        <v>12176.34179974672</v>
      </c>
      <c r="AQ24" s="296">
        <v>92.17152230971129</v>
      </c>
      <c r="AR24" s="296">
        <v>37</v>
      </c>
      <c r="AS24" s="293">
        <v>16872.968972578114</v>
      </c>
      <c r="AT24" s="294"/>
      <c r="AU24" s="2"/>
      <c r="AV24" s="2"/>
      <c r="AW24" s="2"/>
      <c r="AX24" s="2"/>
      <c r="AY24" s="2"/>
      <c r="AZ24" s="2"/>
      <c r="BA24" s="2"/>
      <c r="BB24" s="2"/>
      <c r="BC24" s="2"/>
      <c r="BD24" s="2"/>
      <c r="BE24" s="2"/>
      <c r="BF24" s="2"/>
      <c r="BG24" s="2"/>
      <c r="BH24" s="2"/>
      <c r="BI24" s="2"/>
      <c r="BJ24" s="2"/>
    </row>
    <row r="25" spans="2:46" s="297" customFormat="1" ht="30" customHeight="1">
      <c r="B25" s="308"/>
      <c r="C25" s="299" t="s">
        <v>22</v>
      </c>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1">
        <v>16940.32471954268</v>
      </c>
      <c r="AT25" s="302"/>
    </row>
    <row r="26" spans="2:47" s="257" customFormat="1" ht="30" customHeight="1">
      <c r="B26" s="255"/>
      <c r="C26" s="305" t="s">
        <v>13</v>
      </c>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7"/>
      <c r="AT26" s="289"/>
      <c r="AU26" s="258"/>
    </row>
    <row r="27" spans="2:46" s="2" customFormat="1" ht="16.5" customHeight="1">
      <c r="B27" s="7"/>
      <c r="C27" s="290" t="s">
        <v>106</v>
      </c>
      <c r="D27" s="291">
        <v>0</v>
      </c>
      <c r="E27" s="291">
        <v>0</v>
      </c>
      <c r="F27" s="291">
        <v>0</v>
      </c>
      <c r="G27" s="291">
        <v>0</v>
      </c>
      <c r="H27" s="291">
        <v>0.49690288713910763</v>
      </c>
      <c r="I27" s="291">
        <v>28.987606299212597</v>
      </c>
      <c r="J27" s="291">
        <v>44.670005</v>
      </c>
      <c r="K27" s="291">
        <v>0</v>
      </c>
      <c r="L27" s="291">
        <v>0</v>
      </c>
      <c r="M27" s="291">
        <v>0</v>
      </c>
      <c r="N27" s="291">
        <v>0</v>
      </c>
      <c r="O27" s="291">
        <v>0</v>
      </c>
      <c r="P27" s="291">
        <v>2497.207370177165</v>
      </c>
      <c r="Q27" s="291">
        <v>474.0016539711287</v>
      </c>
      <c r="R27" s="291">
        <v>0</v>
      </c>
      <c r="S27" s="291">
        <v>12.694803</v>
      </c>
      <c r="T27" s="291">
        <v>0</v>
      </c>
      <c r="U27" s="291">
        <v>0</v>
      </c>
      <c r="V27" s="291">
        <v>0.9938057742782153</v>
      </c>
      <c r="W27" s="291">
        <v>353.73721329396324</v>
      </c>
      <c r="X27" s="291">
        <v>0</v>
      </c>
      <c r="Y27" s="291">
        <v>0</v>
      </c>
      <c r="Z27" s="291">
        <v>0</v>
      </c>
      <c r="AA27" s="291">
        <v>0</v>
      </c>
      <c r="AB27" s="291">
        <v>0</v>
      </c>
      <c r="AC27" s="291">
        <v>0</v>
      </c>
      <c r="AD27" s="291">
        <v>4</v>
      </c>
      <c r="AE27" s="291">
        <v>0</v>
      </c>
      <c r="AF27" s="291">
        <v>0</v>
      </c>
      <c r="AG27" s="291">
        <v>209.266265</v>
      </c>
      <c r="AH27" s="291">
        <v>0</v>
      </c>
      <c r="AI27" s="291">
        <v>68</v>
      </c>
      <c r="AJ27" s="291">
        <v>0</v>
      </c>
      <c r="AK27" s="291">
        <v>0</v>
      </c>
      <c r="AL27" s="291">
        <v>0</v>
      </c>
      <c r="AM27" s="291">
        <v>0</v>
      </c>
      <c r="AN27" s="291">
        <v>6652.800557161416</v>
      </c>
      <c r="AO27" s="291">
        <v>0</v>
      </c>
      <c r="AP27" s="291">
        <v>6941.228646170602</v>
      </c>
      <c r="AQ27" s="291">
        <v>57.35775687401575</v>
      </c>
      <c r="AR27" s="291">
        <v>21</v>
      </c>
      <c r="AS27" s="293">
        <v>8683.22129280446</v>
      </c>
      <c r="AT27" s="294"/>
    </row>
    <row r="28" spans="2:46" s="2" customFormat="1" ht="16.5" customHeight="1">
      <c r="B28" s="7"/>
      <c r="C28" s="290" t="s">
        <v>107</v>
      </c>
      <c r="D28" s="291">
        <v>0</v>
      </c>
      <c r="E28" s="291">
        <v>0</v>
      </c>
      <c r="F28" s="291">
        <v>0</v>
      </c>
      <c r="G28" s="291">
        <v>0</v>
      </c>
      <c r="H28" s="291">
        <v>0</v>
      </c>
      <c r="I28" s="291">
        <v>0</v>
      </c>
      <c r="J28" s="291">
        <v>6.656142999999999</v>
      </c>
      <c r="K28" s="291">
        <v>0</v>
      </c>
      <c r="L28" s="291">
        <v>0</v>
      </c>
      <c r="M28" s="291">
        <v>0</v>
      </c>
      <c r="N28" s="291">
        <v>0</v>
      </c>
      <c r="O28" s="291">
        <v>0</v>
      </c>
      <c r="P28" s="291">
        <v>744.6812420000001</v>
      </c>
      <c r="Q28" s="291">
        <v>16.61</v>
      </c>
      <c r="R28" s="291">
        <v>0</v>
      </c>
      <c r="S28" s="291">
        <v>13.094908</v>
      </c>
      <c r="T28" s="291">
        <v>0</v>
      </c>
      <c r="U28" s="291">
        <v>0</v>
      </c>
      <c r="V28" s="291">
        <v>0</v>
      </c>
      <c r="W28" s="291">
        <v>37.440929000000004</v>
      </c>
      <c r="X28" s="291">
        <v>0</v>
      </c>
      <c r="Y28" s="291">
        <v>0</v>
      </c>
      <c r="Z28" s="291">
        <v>0</v>
      </c>
      <c r="AA28" s="291">
        <v>0</v>
      </c>
      <c r="AB28" s="291">
        <v>0</v>
      </c>
      <c r="AC28" s="291">
        <v>0</v>
      </c>
      <c r="AD28" s="291">
        <v>0</v>
      </c>
      <c r="AE28" s="291">
        <v>0</v>
      </c>
      <c r="AF28" s="291">
        <v>0</v>
      </c>
      <c r="AG28" s="291">
        <v>0</v>
      </c>
      <c r="AH28" s="291">
        <v>0</v>
      </c>
      <c r="AI28" s="291">
        <v>0</v>
      </c>
      <c r="AJ28" s="291">
        <v>0</v>
      </c>
      <c r="AK28" s="291">
        <v>0</v>
      </c>
      <c r="AL28" s="291">
        <v>0</v>
      </c>
      <c r="AM28" s="291">
        <v>0</v>
      </c>
      <c r="AN28" s="291">
        <v>2603.376513</v>
      </c>
      <c r="AO28" s="291">
        <v>8.207</v>
      </c>
      <c r="AP28" s="291">
        <v>1275.8566230000001</v>
      </c>
      <c r="AQ28" s="291">
        <v>0</v>
      </c>
      <c r="AR28" s="291">
        <v>0</v>
      </c>
      <c r="AS28" s="293">
        <v>2352.961679</v>
      </c>
      <c r="AT28" s="294"/>
    </row>
    <row r="29" spans="2:46" s="2" customFormat="1" ht="16.5" customHeight="1">
      <c r="B29" s="5"/>
      <c r="C29" s="290" t="s">
        <v>108</v>
      </c>
      <c r="D29" s="291">
        <v>0</v>
      </c>
      <c r="E29" s="291">
        <v>1.383952755905512</v>
      </c>
      <c r="F29" s="291">
        <v>0</v>
      </c>
      <c r="G29" s="291">
        <v>0</v>
      </c>
      <c r="H29" s="291">
        <v>1.9876115485564305</v>
      </c>
      <c r="I29" s="291">
        <v>8.375947506561682</v>
      </c>
      <c r="J29" s="291">
        <v>14.978903</v>
      </c>
      <c r="K29" s="291">
        <v>0</v>
      </c>
      <c r="L29" s="291">
        <v>0</v>
      </c>
      <c r="M29" s="291">
        <v>0</v>
      </c>
      <c r="N29" s="291">
        <v>0</v>
      </c>
      <c r="O29" s="291">
        <v>0</v>
      </c>
      <c r="P29" s="291">
        <v>2877.4296645393692</v>
      </c>
      <c r="Q29" s="291">
        <v>416.7045881653544</v>
      </c>
      <c r="R29" s="291">
        <v>0</v>
      </c>
      <c r="S29" s="291">
        <v>0</v>
      </c>
      <c r="T29" s="291">
        <v>0</v>
      </c>
      <c r="U29" s="291">
        <v>0</v>
      </c>
      <c r="V29" s="291">
        <v>0.9938057742782153</v>
      </c>
      <c r="W29" s="291">
        <v>138.279339</v>
      </c>
      <c r="X29" s="291">
        <v>0</v>
      </c>
      <c r="Y29" s="291">
        <v>0</v>
      </c>
      <c r="Z29" s="291">
        <v>0</v>
      </c>
      <c r="AA29" s="291">
        <v>0</v>
      </c>
      <c r="AB29" s="291">
        <v>0</v>
      </c>
      <c r="AC29" s="291">
        <v>0</v>
      </c>
      <c r="AD29" s="291">
        <v>0</v>
      </c>
      <c r="AE29" s="291">
        <v>0</v>
      </c>
      <c r="AF29" s="291">
        <v>0</v>
      </c>
      <c r="AG29" s="291">
        <v>0</v>
      </c>
      <c r="AH29" s="291">
        <v>0</v>
      </c>
      <c r="AI29" s="291">
        <v>0</v>
      </c>
      <c r="AJ29" s="291">
        <v>0</v>
      </c>
      <c r="AK29" s="291">
        <v>0</v>
      </c>
      <c r="AL29" s="291">
        <v>0</v>
      </c>
      <c r="AM29" s="291">
        <v>0</v>
      </c>
      <c r="AN29" s="291">
        <v>5645.8828859895</v>
      </c>
      <c r="AO29" s="291">
        <v>0</v>
      </c>
      <c r="AP29" s="291">
        <v>5302.334950801839</v>
      </c>
      <c r="AQ29" s="291">
        <v>53.42340682414698</v>
      </c>
      <c r="AR29" s="291">
        <v>17</v>
      </c>
      <c r="AS29" s="293">
        <v>7239.387527952756</v>
      </c>
      <c r="AT29" s="294"/>
    </row>
    <row r="30" spans="2:46" s="2" customFormat="1" ht="19.5" customHeight="1">
      <c r="B30" s="7"/>
      <c r="C30" s="295" t="s">
        <v>11</v>
      </c>
      <c r="D30" s="296">
        <v>0</v>
      </c>
      <c r="E30" s="296">
        <v>1.383952755905512</v>
      </c>
      <c r="F30" s="296">
        <v>0</v>
      </c>
      <c r="G30" s="296">
        <v>0</v>
      </c>
      <c r="H30" s="296">
        <v>2.484514435695538</v>
      </c>
      <c r="I30" s="296">
        <v>37.36355380577428</v>
      </c>
      <c r="J30" s="296">
        <v>66.305051</v>
      </c>
      <c r="K30" s="296">
        <v>0</v>
      </c>
      <c r="L30" s="296">
        <v>0</v>
      </c>
      <c r="M30" s="296">
        <v>0</v>
      </c>
      <c r="N30" s="296">
        <v>0</v>
      </c>
      <c r="O30" s="296">
        <v>0</v>
      </c>
      <c r="P30" s="296">
        <v>6119.3182767165345</v>
      </c>
      <c r="Q30" s="296">
        <v>907.3162421364831</v>
      </c>
      <c r="R30" s="296">
        <v>0</v>
      </c>
      <c r="S30" s="296">
        <v>25.789711</v>
      </c>
      <c r="T30" s="296">
        <v>0</v>
      </c>
      <c r="U30" s="296">
        <v>0</v>
      </c>
      <c r="V30" s="296">
        <v>1.9876115485564305</v>
      </c>
      <c r="W30" s="296">
        <v>529.4574812939632</v>
      </c>
      <c r="X30" s="296">
        <v>0</v>
      </c>
      <c r="Y30" s="296">
        <v>0</v>
      </c>
      <c r="Z30" s="296">
        <v>0</v>
      </c>
      <c r="AA30" s="296">
        <v>0</v>
      </c>
      <c r="AB30" s="296">
        <v>0</v>
      </c>
      <c r="AC30" s="296">
        <v>0</v>
      </c>
      <c r="AD30" s="296">
        <v>4</v>
      </c>
      <c r="AE30" s="296">
        <v>0</v>
      </c>
      <c r="AF30" s="296">
        <v>0</v>
      </c>
      <c r="AG30" s="296">
        <v>209.266265</v>
      </c>
      <c r="AH30" s="296">
        <v>0</v>
      </c>
      <c r="AI30" s="296">
        <v>68</v>
      </c>
      <c r="AJ30" s="296">
        <v>0</v>
      </c>
      <c r="AK30" s="296">
        <v>0</v>
      </c>
      <c r="AL30" s="296">
        <v>0</v>
      </c>
      <c r="AM30" s="296">
        <v>0</v>
      </c>
      <c r="AN30" s="296">
        <v>14902.059956150915</v>
      </c>
      <c r="AO30" s="296">
        <v>8.207</v>
      </c>
      <c r="AP30" s="296">
        <v>13519.420219972442</v>
      </c>
      <c r="AQ30" s="296">
        <v>110.78116369816273</v>
      </c>
      <c r="AR30" s="296">
        <v>38</v>
      </c>
      <c r="AS30" s="293">
        <v>18275.570499757217</v>
      </c>
      <c r="AT30" s="294"/>
    </row>
    <row r="31" spans="2:46" s="297" customFormat="1" ht="30" customHeight="1">
      <c r="B31" s="308"/>
      <c r="C31" s="299" t="s">
        <v>22</v>
      </c>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1">
        <v>18342.74353449475</v>
      </c>
      <c r="AT31" s="302"/>
    </row>
    <row r="32" spans="2:48" s="2" customFormat="1" ht="30" customHeight="1">
      <c r="B32" s="7"/>
      <c r="C32" s="295" t="s">
        <v>14</v>
      </c>
      <c r="D32" s="296">
        <v>0</v>
      </c>
      <c r="E32" s="296">
        <v>6.767905511811024</v>
      </c>
      <c r="F32" s="296">
        <v>0</v>
      </c>
      <c r="G32" s="296">
        <v>0</v>
      </c>
      <c r="H32" s="296">
        <v>4.969028871391076</v>
      </c>
      <c r="I32" s="296">
        <v>74.72710761154856</v>
      </c>
      <c r="J32" s="296">
        <v>132.60825800000003</v>
      </c>
      <c r="K32" s="296">
        <v>0</v>
      </c>
      <c r="L32" s="296">
        <v>0</v>
      </c>
      <c r="M32" s="296">
        <v>0</v>
      </c>
      <c r="N32" s="296">
        <v>0</v>
      </c>
      <c r="O32" s="296">
        <v>67.899</v>
      </c>
      <c r="P32" s="296">
        <v>12337.233202024305</v>
      </c>
      <c r="Q32" s="296">
        <v>1624.2661805223097</v>
      </c>
      <c r="R32" s="296">
        <v>0</v>
      </c>
      <c r="S32" s="296">
        <v>38.788661000000005</v>
      </c>
      <c r="T32" s="296">
        <v>0</v>
      </c>
      <c r="U32" s="296">
        <v>0</v>
      </c>
      <c r="V32" s="296">
        <v>3.975223097112861</v>
      </c>
      <c r="W32" s="296">
        <v>787.4449625879264</v>
      </c>
      <c r="X32" s="296">
        <v>0</v>
      </c>
      <c r="Y32" s="296">
        <v>0</v>
      </c>
      <c r="Z32" s="296">
        <v>0</v>
      </c>
      <c r="AA32" s="296">
        <v>0</v>
      </c>
      <c r="AB32" s="296">
        <v>0</v>
      </c>
      <c r="AC32" s="296">
        <v>0</v>
      </c>
      <c r="AD32" s="296">
        <v>8</v>
      </c>
      <c r="AE32" s="296">
        <v>0</v>
      </c>
      <c r="AF32" s="296">
        <v>0</v>
      </c>
      <c r="AG32" s="296">
        <v>231.570354</v>
      </c>
      <c r="AH32" s="296">
        <v>0</v>
      </c>
      <c r="AI32" s="296">
        <v>158</v>
      </c>
      <c r="AJ32" s="296">
        <v>0</v>
      </c>
      <c r="AK32" s="296">
        <v>0</v>
      </c>
      <c r="AL32" s="296">
        <v>0</v>
      </c>
      <c r="AM32" s="296">
        <v>0</v>
      </c>
      <c r="AN32" s="296">
        <v>28838.90735571722</v>
      </c>
      <c r="AO32" s="296">
        <v>8.207</v>
      </c>
      <c r="AP32" s="296">
        <v>25695.762019719165</v>
      </c>
      <c r="AQ32" s="296">
        <v>202.95268600787404</v>
      </c>
      <c r="AR32" s="296">
        <v>75</v>
      </c>
      <c r="AS32" s="293">
        <v>35148.53947233533</v>
      </c>
      <c r="AT32" s="294"/>
      <c r="AV32" s="153"/>
    </row>
    <row r="33" spans="2:46" s="2" customFormat="1" ht="16.5" customHeight="1">
      <c r="B33" s="10"/>
      <c r="C33" s="310" t="s">
        <v>167</v>
      </c>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293">
        <v>14</v>
      </c>
      <c r="AT33" s="294"/>
    </row>
    <row r="34" spans="2:46" s="2" customFormat="1" ht="30" customHeight="1">
      <c r="B34" s="7"/>
      <c r="C34" s="312" t="s">
        <v>15</v>
      </c>
      <c r="D34" s="296">
        <v>0</v>
      </c>
      <c r="E34" s="296">
        <v>347.53821900524935</v>
      </c>
      <c r="F34" s="296">
        <v>0</v>
      </c>
      <c r="G34" s="296">
        <v>0</v>
      </c>
      <c r="H34" s="296">
        <v>5.248677165354331</v>
      </c>
      <c r="I34" s="296">
        <v>133.4836452092996</v>
      </c>
      <c r="J34" s="296">
        <v>2275.3865221614133</v>
      </c>
      <c r="K34" s="296">
        <v>0</v>
      </c>
      <c r="L34" s="296">
        <v>0</v>
      </c>
      <c r="M34" s="296">
        <v>0</v>
      </c>
      <c r="N34" s="296">
        <v>0</v>
      </c>
      <c r="O34" s="296">
        <v>161.49723306381185</v>
      </c>
      <c r="P34" s="296">
        <v>45626.97765481002</v>
      </c>
      <c r="Q34" s="296">
        <v>4232.595183953832</v>
      </c>
      <c r="R34" s="296">
        <v>0</v>
      </c>
      <c r="S34" s="296">
        <v>48.502217</v>
      </c>
      <c r="T34" s="296">
        <v>0</v>
      </c>
      <c r="U34" s="296">
        <v>0</v>
      </c>
      <c r="V34" s="296">
        <v>3.975223097112861</v>
      </c>
      <c r="W34" s="296">
        <v>2966.409394542178</v>
      </c>
      <c r="X34" s="296">
        <v>27.98551181102362</v>
      </c>
      <c r="Y34" s="296">
        <v>0</v>
      </c>
      <c r="Z34" s="296">
        <v>0</v>
      </c>
      <c r="AA34" s="296">
        <v>0</v>
      </c>
      <c r="AB34" s="296">
        <v>27.98551181102362</v>
      </c>
      <c r="AC34" s="296">
        <v>71.363697</v>
      </c>
      <c r="AD34" s="296">
        <v>8.042775</v>
      </c>
      <c r="AE34" s="296">
        <v>0</v>
      </c>
      <c r="AF34" s="296">
        <v>0</v>
      </c>
      <c r="AG34" s="296">
        <v>284.654586</v>
      </c>
      <c r="AH34" s="296">
        <v>190.14492608398953</v>
      </c>
      <c r="AI34" s="296">
        <v>532.9614544808405</v>
      </c>
      <c r="AJ34" s="296">
        <v>11.860008329220697</v>
      </c>
      <c r="AK34" s="296">
        <v>111.58241311704646</v>
      </c>
      <c r="AL34" s="296">
        <v>0</v>
      </c>
      <c r="AM34" s="296">
        <v>0</v>
      </c>
      <c r="AN34" s="296">
        <v>76545.39605990828</v>
      </c>
      <c r="AO34" s="296">
        <v>8.207</v>
      </c>
      <c r="AP34" s="296">
        <v>90545.37996191214</v>
      </c>
      <c r="AQ34" s="296">
        <v>316.70740968766404</v>
      </c>
      <c r="AR34" s="296">
        <v>1751.2975770630455</v>
      </c>
      <c r="AS34" s="293">
        <v>113131.59143110628</v>
      </c>
      <c r="AT34" s="294"/>
    </row>
    <row r="35" spans="2:46" s="2" customFormat="1" ht="30" customHeight="1">
      <c r="B35" s="7"/>
      <c r="C35" s="290" t="s">
        <v>126</v>
      </c>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293">
        <v>117051.58944515258</v>
      </c>
      <c r="AT35" s="294"/>
    </row>
    <row r="36" spans="2:46" s="257" customFormat="1" ht="30" customHeight="1">
      <c r="B36" s="262"/>
      <c r="C36" s="305" t="s">
        <v>24</v>
      </c>
      <c r="D36" s="306"/>
      <c r="E36" s="313"/>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14"/>
      <c r="AT36" s="289"/>
    </row>
    <row r="37" spans="2:46" s="2" customFormat="1" ht="16.5" customHeight="1">
      <c r="B37" s="10"/>
      <c r="C37" s="310" t="s">
        <v>168</v>
      </c>
      <c r="D37" s="291">
        <v>0</v>
      </c>
      <c r="E37" s="291">
        <v>2.326144758982186</v>
      </c>
      <c r="F37" s="291">
        <v>0</v>
      </c>
      <c r="G37" s="291">
        <v>0</v>
      </c>
      <c r="H37" s="291">
        <v>0</v>
      </c>
      <c r="I37" s="291">
        <v>0.05799158741630708</v>
      </c>
      <c r="J37" s="291">
        <v>25.01445748424462</v>
      </c>
      <c r="K37" s="291">
        <v>0</v>
      </c>
      <c r="L37" s="291">
        <v>0</v>
      </c>
      <c r="M37" s="291">
        <v>0</v>
      </c>
      <c r="N37" s="291">
        <v>2E-06</v>
      </c>
      <c r="O37" s="291">
        <v>0.0036502477140000003</v>
      </c>
      <c r="P37" s="291">
        <v>386.89280968690736</v>
      </c>
      <c r="Q37" s="291">
        <v>24.28389001959948</v>
      </c>
      <c r="R37" s="291">
        <v>0</v>
      </c>
      <c r="S37" s="291">
        <v>0.18331599999999998</v>
      </c>
      <c r="T37" s="291">
        <v>0</v>
      </c>
      <c r="U37" s="291">
        <v>0</v>
      </c>
      <c r="V37" s="291">
        <v>0</v>
      </c>
      <c r="W37" s="291">
        <v>26.559831808924933</v>
      </c>
      <c r="X37" s="291">
        <v>0</v>
      </c>
      <c r="Y37" s="291">
        <v>0</v>
      </c>
      <c r="Z37" s="291">
        <v>0</v>
      </c>
      <c r="AA37" s="291">
        <v>0</v>
      </c>
      <c r="AB37" s="291">
        <v>0</v>
      </c>
      <c r="AC37" s="291">
        <v>0</v>
      </c>
      <c r="AD37" s="291">
        <v>8E-05</v>
      </c>
      <c r="AE37" s="291">
        <v>0</v>
      </c>
      <c r="AF37" s="291">
        <v>0</v>
      </c>
      <c r="AG37" s="291">
        <v>0.402313</v>
      </c>
      <c r="AH37" s="291">
        <v>1.2728235695595802</v>
      </c>
      <c r="AI37" s="291">
        <v>5.9396323019588815</v>
      </c>
      <c r="AJ37" s="291">
        <v>0.000435660224</v>
      </c>
      <c r="AK37" s="291">
        <v>0.152101457814</v>
      </c>
      <c r="AL37" s="291">
        <v>0</v>
      </c>
      <c r="AM37" s="291">
        <v>0</v>
      </c>
      <c r="AN37" s="291">
        <v>1416.2494261824802</v>
      </c>
      <c r="AO37" s="291">
        <v>0</v>
      </c>
      <c r="AP37" s="291">
        <v>1750.2744463725087</v>
      </c>
      <c r="AQ37" s="291">
        <v>0.5344476780031496</v>
      </c>
      <c r="AR37" s="291">
        <v>1.92745685266</v>
      </c>
      <c r="AS37" s="293">
        <v>1821.0376283344988</v>
      </c>
      <c r="AT37" s="294"/>
    </row>
    <row r="38" spans="2:46" s="2" customFormat="1" ht="16.5" customHeight="1">
      <c r="B38" s="11"/>
      <c r="C38" s="315" t="s">
        <v>169</v>
      </c>
      <c r="D38" s="291">
        <v>0</v>
      </c>
      <c r="E38" s="291">
        <v>11.50223456492282</v>
      </c>
      <c r="F38" s="291">
        <v>0</v>
      </c>
      <c r="G38" s="291">
        <v>2E-06</v>
      </c>
      <c r="H38" s="291">
        <v>0</v>
      </c>
      <c r="I38" s="291">
        <v>0.13344305645159316</v>
      </c>
      <c r="J38" s="291">
        <v>15.370383278120608</v>
      </c>
      <c r="K38" s="291">
        <v>0</v>
      </c>
      <c r="L38" s="291">
        <v>0</v>
      </c>
      <c r="M38" s="291">
        <v>0</v>
      </c>
      <c r="N38" s="291">
        <v>0</v>
      </c>
      <c r="O38" s="291">
        <v>3.295343141460268</v>
      </c>
      <c r="P38" s="291">
        <v>460.7683515409082</v>
      </c>
      <c r="Q38" s="291">
        <v>23.29112390160917</v>
      </c>
      <c r="R38" s="291">
        <v>0</v>
      </c>
      <c r="S38" s="291">
        <v>0.065654</v>
      </c>
      <c r="T38" s="291">
        <v>0</v>
      </c>
      <c r="U38" s="291">
        <v>0</v>
      </c>
      <c r="V38" s="291">
        <v>0</v>
      </c>
      <c r="W38" s="291">
        <v>21.014374897939632</v>
      </c>
      <c r="X38" s="291">
        <v>0</v>
      </c>
      <c r="Y38" s="291">
        <v>0</v>
      </c>
      <c r="Z38" s="291">
        <v>0</v>
      </c>
      <c r="AA38" s="291">
        <v>0</v>
      </c>
      <c r="AB38" s="291">
        <v>0</v>
      </c>
      <c r="AC38" s="291">
        <v>0.377808432668</v>
      </c>
      <c r="AD38" s="291">
        <v>0.0008</v>
      </c>
      <c r="AE38" s="291">
        <v>0</v>
      </c>
      <c r="AF38" s="291">
        <v>0</v>
      </c>
      <c r="AG38" s="291">
        <v>1.363653</v>
      </c>
      <c r="AH38" s="291">
        <v>6.5E-05</v>
      </c>
      <c r="AI38" s="291">
        <v>8.684845</v>
      </c>
      <c r="AJ38" s="291">
        <v>0.0016950000000000001</v>
      </c>
      <c r="AK38" s="291">
        <v>3.2363346940337028</v>
      </c>
      <c r="AL38" s="291">
        <v>0</v>
      </c>
      <c r="AM38" s="291">
        <v>0</v>
      </c>
      <c r="AN38" s="291">
        <v>802.4871521776599</v>
      </c>
      <c r="AO38" s="291">
        <v>0</v>
      </c>
      <c r="AP38" s="291">
        <v>742.110388342854</v>
      </c>
      <c r="AQ38" s="291">
        <v>0.39877031586299216</v>
      </c>
      <c r="AR38" s="291">
        <v>24.66423</v>
      </c>
      <c r="AS38" s="293">
        <v>1059.3833261722455</v>
      </c>
      <c r="AT38" s="316"/>
    </row>
    <row r="39" spans="2:46" s="317" customFormat="1" ht="59.25" customHeight="1">
      <c r="B39" s="318"/>
      <c r="C39" s="430" t="s">
        <v>170</v>
      </c>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319"/>
    </row>
    <row r="40" spans="2:44" s="2" customFormat="1" ht="18" customHeight="1">
      <c r="B40" s="25" t="s">
        <v>155</v>
      </c>
      <c r="C40" s="295"/>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row>
    <row r="41" spans="2:44" s="2" customFormat="1" ht="18" customHeight="1">
      <c r="B41" s="13"/>
      <c r="C41" s="295"/>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row>
    <row r="42" spans="2:44" s="2" customFormat="1" ht="18" customHeight="1">
      <c r="B42" s="8"/>
      <c r="C42" s="295"/>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row>
  </sheetData>
  <sheetProtection formatCells="0" formatColumns="0"/>
  <mergeCells count="5">
    <mergeCell ref="C39:AS39"/>
    <mergeCell ref="C2:AS2"/>
    <mergeCell ref="C3:AS3"/>
    <mergeCell ref="C4:AS4"/>
    <mergeCell ref="C5:AS5"/>
  </mergeCells>
  <conditionalFormatting sqref="AS25 AS31 AS35 AS33 AS9:AS13 D15:AS18 D21:AS24 D27:AS30 D32:AS32 D34:AS34 D37:AS38 D9:AR12">
    <cfRule type="expression" priority="3" dxfId="0" stopIfTrue="1">
      <formula>AND(D9&lt;&gt;"",OR(D9&lt;0,NOT(ISNUMBER(D9))))</formula>
    </cfRule>
  </conditionalFormatting>
  <printOptions/>
  <pageMargins left="0.7480314960629921" right="0.3937007874015748" top="0.984251968503937" bottom="0.984251968503937" header="0.5118110236220472" footer="0.5118110236220472"/>
  <pageSetup horizontalDpi="600" verticalDpi="600" orientation="landscape" paperSize="9" scale="40" r:id="rId1"/>
  <headerFooter alignWithMargins="0">
    <oddFooter>&amp;C2010 Triennial Central Bank Survey</oddFooter>
  </headerFooter>
</worksheet>
</file>

<file path=xl/worksheets/sheet4.xml><?xml version="1.0" encoding="utf-8"?>
<worksheet xmlns="http://schemas.openxmlformats.org/spreadsheetml/2006/main" xmlns:r="http://schemas.openxmlformats.org/officeDocument/2006/relationships">
  <sheetPr codeName="Sheet4">
    <tabColor indexed="43"/>
    <pageSetUpPr fitToPage="1"/>
  </sheetPr>
  <dimension ref="A1:BN58"/>
  <sheetViews>
    <sheetView zoomScale="60" zoomScaleNormal="60" zoomScalePageLayoutView="0" workbookViewId="0" topLeftCell="A1">
      <pane xSplit="3" ySplit="13" topLeftCell="AI38" activePane="bottomRight" state="frozen"/>
      <selection pane="topLeft" activeCell="AS48" sqref="AS48"/>
      <selection pane="topRight" activeCell="AS48" sqref="AS48"/>
      <selection pane="bottomLeft" activeCell="AS48" sqref="AS48"/>
      <selection pane="bottomRight" activeCell="G20" sqref="G20"/>
    </sheetView>
  </sheetViews>
  <sheetFormatPr defaultColWidth="9.00390625" defaultRowHeight="12"/>
  <cols>
    <col min="1" max="1" width="2.75390625" style="74" customWidth="1"/>
    <col min="2" max="2" width="9.125" style="74" customWidth="1"/>
    <col min="3" max="3" width="37.375" style="74" customWidth="1"/>
    <col min="4" max="15" width="9.125" style="74" customWidth="1"/>
    <col min="16" max="16" width="15.625" style="74" bestFit="1" customWidth="1"/>
    <col min="17" max="17" width="10.00390625" style="74" bestFit="1" customWidth="1"/>
    <col min="18" max="33" width="9.125" style="74" customWidth="1"/>
    <col min="34" max="34" width="11.75390625" style="74" bestFit="1" customWidth="1"/>
    <col min="35" max="35" width="11.75390625" style="74" customWidth="1"/>
    <col min="36" max="16384" width="9.125" style="74" customWidth="1"/>
  </cols>
  <sheetData>
    <row r="1" spans="1:33" s="30" customFormat="1" ht="27" customHeight="1">
      <c r="A1" s="26" t="s">
        <v>20</v>
      </c>
      <c r="B1" s="27"/>
      <c r="C1" s="27"/>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9"/>
      <c r="AG1" s="29"/>
    </row>
    <row r="2" spans="1:33" s="30" customFormat="1" ht="18" customHeight="1">
      <c r="A2" s="31"/>
      <c r="B2" s="32"/>
      <c r="C2" s="32"/>
      <c r="D2" s="33"/>
      <c r="E2" s="34"/>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5"/>
    </row>
    <row r="3" spans="1:33" s="30" customFormat="1" ht="18" customHeight="1" thickBot="1">
      <c r="A3" s="32"/>
      <c r="B3" s="36" t="s">
        <v>1</v>
      </c>
      <c r="C3" s="36"/>
      <c r="D3" s="33"/>
      <c r="E3" s="33"/>
      <c r="F3" s="33"/>
      <c r="G3" s="33"/>
      <c r="H3" s="33"/>
      <c r="I3" s="33"/>
      <c r="J3" s="33"/>
      <c r="K3" s="33"/>
      <c r="L3" s="33"/>
      <c r="M3" s="33"/>
      <c r="N3" s="33"/>
      <c r="O3" s="33"/>
      <c r="P3" s="33"/>
      <c r="R3" s="33"/>
      <c r="S3" s="33"/>
      <c r="T3" s="33"/>
      <c r="U3" s="33"/>
      <c r="V3" s="33"/>
      <c r="W3" s="33"/>
      <c r="X3" s="33"/>
      <c r="Y3" s="33"/>
      <c r="Z3" s="33"/>
      <c r="AA3" s="33"/>
      <c r="AB3" s="33"/>
      <c r="AC3" s="33"/>
      <c r="AD3" s="33"/>
      <c r="AE3" s="33"/>
      <c r="AF3" s="33"/>
      <c r="AG3" s="37"/>
    </row>
    <row r="4" spans="1:33" s="30" customFormat="1" ht="18" customHeight="1" thickBot="1">
      <c r="A4" s="32"/>
      <c r="B4" s="36" t="s">
        <v>2</v>
      </c>
      <c r="C4" s="36"/>
      <c r="D4" s="33"/>
      <c r="E4" s="33"/>
      <c r="F4" s="33"/>
      <c r="G4" s="33"/>
      <c r="H4" s="33"/>
      <c r="I4" s="33"/>
      <c r="J4" s="33"/>
      <c r="K4" s="33"/>
      <c r="L4" s="33"/>
      <c r="M4" s="33"/>
      <c r="N4" s="33"/>
      <c r="O4" s="33"/>
      <c r="P4" s="75" t="s">
        <v>109</v>
      </c>
      <c r="Q4" s="244">
        <v>0.005</v>
      </c>
      <c r="R4" s="33"/>
      <c r="S4" s="33"/>
      <c r="T4" s="33"/>
      <c r="U4" s="33"/>
      <c r="V4" s="33"/>
      <c r="W4" s="33"/>
      <c r="X4" s="33"/>
      <c r="Y4" s="33"/>
      <c r="Z4" s="33"/>
      <c r="AA4" s="33"/>
      <c r="AB4" s="33"/>
      <c r="AC4" s="33"/>
      <c r="AD4" s="33"/>
      <c r="AE4" s="33"/>
      <c r="AF4" s="33"/>
      <c r="AG4" s="37"/>
    </row>
    <row r="5" spans="1:35" s="30" customFormat="1" ht="18" customHeight="1">
      <c r="A5" s="31"/>
      <c r="B5" s="32"/>
      <c r="C5" s="32"/>
      <c r="D5" s="33"/>
      <c r="E5" s="33"/>
      <c r="F5" s="33"/>
      <c r="G5" s="33"/>
      <c r="H5" s="33"/>
      <c r="I5" s="33"/>
      <c r="J5" s="33"/>
      <c r="K5" s="33"/>
      <c r="L5" s="33"/>
      <c r="M5" s="33"/>
      <c r="N5" s="33"/>
      <c r="O5" s="33"/>
      <c r="P5" s="33"/>
      <c r="R5" s="33"/>
      <c r="S5" s="33"/>
      <c r="T5" s="33"/>
      <c r="U5" s="33"/>
      <c r="V5" s="33"/>
      <c r="W5" s="33"/>
      <c r="X5" s="33"/>
      <c r="Y5" s="33"/>
      <c r="Z5" s="33"/>
      <c r="AA5" s="33"/>
      <c r="AB5" s="33"/>
      <c r="AC5" s="33"/>
      <c r="AD5" s="33"/>
      <c r="AE5" s="33"/>
      <c r="AF5" s="33"/>
      <c r="AG5" s="37"/>
      <c r="AH5" s="83"/>
      <c r="AI5" s="83"/>
    </row>
    <row r="6" spans="1:35" s="30" customFormat="1" ht="18" customHeight="1">
      <c r="A6" s="36"/>
      <c r="B6" s="36" t="s">
        <v>79</v>
      </c>
      <c r="C6" s="36"/>
      <c r="D6" s="33"/>
      <c r="E6" s="33"/>
      <c r="F6" s="33"/>
      <c r="G6" s="33"/>
      <c r="H6" s="33"/>
      <c r="I6" s="33"/>
      <c r="J6" s="33"/>
      <c r="K6" s="33"/>
      <c r="L6" s="33"/>
      <c r="M6" s="33"/>
      <c r="N6" s="33"/>
      <c r="O6" s="33"/>
      <c r="P6" s="33"/>
      <c r="Q6" s="83"/>
      <c r="R6" s="33"/>
      <c r="S6" s="33"/>
      <c r="T6" s="33"/>
      <c r="U6" s="33"/>
      <c r="V6" s="33"/>
      <c r="W6" s="33"/>
      <c r="X6" s="33"/>
      <c r="Y6" s="33"/>
      <c r="Z6" s="33"/>
      <c r="AA6" s="33"/>
      <c r="AB6" s="33"/>
      <c r="AC6" s="33"/>
      <c r="AD6" s="33"/>
      <c r="AE6" s="33"/>
      <c r="AF6" s="33"/>
      <c r="AG6" s="37"/>
      <c r="AH6" s="83"/>
      <c r="AI6" s="83"/>
    </row>
    <row r="7" spans="1:33" s="30" customFormat="1" ht="18" customHeight="1">
      <c r="A7" s="36"/>
      <c r="B7" s="36" t="s">
        <v>104</v>
      </c>
      <c r="C7" s="36"/>
      <c r="D7" s="33"/>
      <c r="E7" s="33"/>
      <c r="F7" s="33"/>
      <c r="G7" s="33"/>
      <c r="H7" s="33"/>
      <c r="I7" s="33"/>
      <c r="J7" s="33"/>
      <c r="K7" s="33"/>
      <c r="L7" s="33"/>
      <c r="M7" s="33"/>
      <c r="N7" s="33"/>
      <c r="O7" s="33"/>
      <c r="P7" s="85"/>
      <c r="Q7" s="83"/>
      <c r="R7" s="33"/>
      <c r="S7" s="33"/>
      <c r="T7" s="33"/>
      <c r="U7" s="33"/>
      <c r="V7" s="33"/>
      <c r="W7" s="33"/>
      <c r="X7" s="33"/>
      <c r="Y7" s="33"/>
      <c r="Z7" s="33"/>
      <c r="AA7" s="33"/>
      <c r="AB7" s="33"/>
      <c r="AC7" s="33"/>
      <c r="AD7" s="33"/>
      <c r="AE7" s="33"/>
      <c r="AF7" s="33"/>
      <c r="AG7" s="37"/>
    </row>
    <row r="8" spans="1:33" s="30" customFormat="1" ht="18" customHeight="1">
      <c r="A8" s="36"/>
      <c r="B8" s="38" t="s">
        <v>3</v>
      </c>
      <c r="C8" s="38"/>
      <c r="D8" s="33"/>
      <c r="E8" s="33"/>
      <c r="F8" s="33"/>
      <c r="G8" s="33"/>
      <c r="H8" s="33"/>
      <c r="I8" s="33"/>
      <c r="J8" s="33"/>
      <c r="K8" s="33"/>
      <c r="L8" s="33"/>
      <c r="M8" s="33"/>
      <c r="N8" s="33"/>
      <c r="O8" s="33"/>
      <c r="P8" s="85"/>
      <c r="R8" s="33"/>
      <c r="S8" s="33"/>
      <c r="T8" s="33"/>
      <c r="U8" s="33"/>
      <c r="V8" s="33"/>
      <c r="W8" s="33"/>
      <c r="X8" s="33"/>
      <c r="Y8" s="33"/>
      <c r="Z8" s="33"/>
      <c r="AA8" s="33"/>
      <c r="AB8" s="33"/>
      <c r="AC8" s="33"/>
      <c r="AD8" s="33"/>
      <c r="AE8" s="33"/>
      <c r="AF8" s="33"/>
      <c r="AG8" s="37"/>
    </row>
    <row r="9" spans="1:33" s="30" customFormat="1" ht="18" customHeight="1">
      <c r="A9" s="36"/>
      <c r="B9" s="38"/>
      <c r="C9" s="38"/>
      <c r="D9" s="33"/>
      <c r="E9" s="33"/>
      <c r="F9" s="33"/>
      <c r="G9" s="33"/>
      <c r="H9" s="33"/>
      <c r="I9" s="33"/>
      <c r="J9" s="33"/>
      <c r="K9" s="33"/>
      <c r="L9" s="33"/>
      <c r="M9" s="33"/>
      <c r="N9" s="33"/>
      <c r="O9" s="33"/>
      <c r="P9" s="85"/>
      <c r="R9" s="33"/>
      <c r="S9" s="33"/>
      <c r="T9" s="33"/>
      <c r="U9" s="33"/>
      <c r="V9" s="33"/>
      <c r="W9" s="33"/>
      <c r="X9" s="33"/>
      <c r="Y9" s="33"/>
      <c r="Z9" s="33"/>
      <c r="AA9" s="33"/>
      <c r="AB9" s="33"/>
      <c r="AC9" s="33"/>
      <c r="AD9" s="33"/>
      <c r="AE9" s="33"/>
      <c r="AF9" s="33"/>
      <c r="AG9" s="37"/>
    </row>
    <row r="10" spans="1:33" s="30" customFormat="1" ht="18" customHeight="1">
      <c r="A10" s="36"/>
      <c r="B10" s="38"/>
      <c r="C10" s="38"/>
      <c r="D10" s="33"/>
      <c r="E10" s="33"/>
      <c r="F10" s="33"/>
      <c r="G10" s="33"/>
      <c r="H10" s="33"/>
      <c r="I10" s="33"/>
      <c r="J10" s="33"/>
      <c r="K10" s="33"/>
      <c r="L10" s="33"/>
      <c r="M10" s="33"/>
      <c r="N10" s="33"/>
      <c r="O10" s="33"/>
      <c r="P10" s="85"/>
      <c r="R10" s="33"/>
      <c r="S10" s="33"/>
      <c r="T10" s="33"/>
      <c r="U10" s="33"/>
      <c r="V10" s="33"/>
      <c r="W10" s="33"/>
      <c r="X10" s="33"/>
      <c r="Y10" s="33"/>
      <c r="Z10" s="33"/>
      <c r="AA10" s="33"/>
      <c r="AB10" s="33"/>
      <c r="AC10" s="33"/>
      <c r="AD10" s="33"/>
      <c r="AE10" s="33"/>
      <c r="AF10" s="33"/>
      <c r="AG10" s="37"/>
    </row>
    <row r="11" spans="1:28" s="43" customFormat="1" ht="18" customHeight="1">
      <c r="A11" s="39"/>
      <c r="B11" s="40"/>
      <c r="C11" s="40"/>
      <c r="D11" s="41"/>
      <c r="E11" s="41"/>
      <c r="F11" s="41"/>
      <c r="G11" s="42"/>
      <c r="H11" s="42"/>
      <c r="I11" s="42"/>
      <c r="J11" s="41"/>
      <c r="K11" s="41"/>
      <c r="L11" s="41"/>
      <c r="M11" s="41"/>
      <c r="N11" s="41"/>
      <c r="O11" s="41"/>
      <c r="P11" s="41"/>
      <c r="Q11" s="41"/>
      <c r="R11" s="41"/>
      <c r="S11" s="41"/>
      <c r="T11" s="41"/>
      <c r="U11" s="41"/>
      <c r="V11" s="41"/>
      <c r="W11" s="41"/>
      <c r="X11" s="41"/>
      <c r="Y11" s="41"/>
      <c r="Z11" s="41"/>
      <c r="AA11" s="41"/>
      <c r="AB11" s="41"/>
    </row>
    <row r="12" spans="1:45" s="47" customFormat="1" ht="49.5" customHeight="1">
      <c r="A12" s="44"/>
      <c r="B12" s="45"/>
      <c r="C12" s="46"/>
      <c r="D12" s="434" t="s">
        <v>5</v>
      </c>
      <c r="E12" s="432" t="s">
        <v>53</v>
      </c>
      <c r="F12" s="432" t="s">
        <v>6</v>
      </c>
      <c r="G12" s="432" t="s">
        <v>7</v>
      </c>
      <c r="H12" s="432" t="s">
        <v>8</v>
      </c>
      <c r="I12" s="432" t="s">
        <v>147</v>
      </c>
      <c r="J12" s="436" t="s">
        <v>85</v>
      </c>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8"/>
      <c r="AS12" s="432" t="s">
        <v>9</v>
      </c>
    </row>
    <row r="13" spans="1:45" s="47" customFormat="1" ht="27.75" customHeight="1">
      <c r="A13" s="48"/>
      <c r="B13" s="49" t="s">
        <v>4</v>
      </c>
      <c r="C13" s="50"/>
      <c r="D13" s="435"/>
      <c r="E13" s="433"/>
      <c r="F13" s="433"/>
      <c r="G13" s="433"/>
      <c r="H13" s="433"/>
      <c r="I13" s="433"/>
      <c r="J13" s="51" t="s">
        <v>110</v>
      </c>
      <c r="K13" s="51" t="s">
        <v>145</v>
      </c>
      <c r="L13" s="51" t="s">
        <v>111</v>
      </c>
      <c r="M13" s="51" t="s">
        <v>62</v>
      </c>
      <c r="N13" s="51" t="s">
        <v>112</v>
      </c>
      <c r="O13" s="51" t="s">
        <v>75</v>
      </c>
      <c r="P13" s="51" t="s">
        <v>113</v>
      </c>
      <c r="Q13" s="51" t="s">
        <v>63</v>
      </c>
      <c r="R13" s="51" t="s">
        <v>61</v>
      </c>
      <c r="S13" s="51" t="s">
        <v>114</v>
      </c>
      <c r="T13" s="51" t="s">
        <v>64</v>
      </c>
      <c r="U13" s="51" t="s">
        <v>65</v>
      </c>
      <c r="V13" s="51" t="s">
        <v>76</v>
      </c>
      <c r="W13" s="51" t="s">
        <v>115</v>
      </c>
      <c r="X13" s="51" t="s">
        <v>77</v>
      </c>
      <c r="Y13" s="51" t="s">
        <v>66</v>
      </c>
      <c r="Z13" s="51" t="s">
        <v>116</v>
      </c>
      <c r="AA13" s="51" t="s">
        <v>117</v>
      </c>
      <c r="AB13" s="51" t="s">
        <v>67</v>
      </c>
      <c r="AC13" s="51" t="s">
        <v>118</v>
      </c>
      <c r="AD13" s="51" t="s">
        <v>81</v>
      </c>
      <c r="AE13" s="51" t="s">
        <v>78</v>
      </c>
      <c r="AF13" s="51" t="s">
        <v>119</v>
      </c>
      <c r="AG13" s="51" t="s">
        <v>68</v>
      </c>
      <c r="AH13" s="51" t="s">
        <v>69</v>
      </c>
      <c r="AI13" s="51" t="s">
        <v>146</v>
      </c>
      <c r="AJ13" s="51" t="s">
        <v>70</v>
      </c>
      <c r="AK13" s="51" t="s">
        <v>120</v>
      </c>
      <c r="AL13" s="51" t="s">
        <v>82</v>
      </c>
      <c r="AM13" s="51" t="s">
        <v>122</v>
      </c>
      <c r="AN13" s="51" t="s">
        <v>71</v>
      </c>
      <c r="AO13" s="51" t="s">
        <v>72</v>
      </c>
      <c r="AP13" s="51" t="s">
        <v>73</v>
      </c>
      <c r="AQ13" s="51" t="s">
        <v>74</v>
      </c>
      <c r="AR13" s="51" t="s">
        <v>123</v>
      </c>
      <c r="AS13" s="433"/>
    </row>
    <row r="14" spans="1:48" s="47" customFormat="1" ht="18" customHeight="1">
      <c r="A14" s="52"/>
      <c r="B14" s="53" t="s">
        <v>21</v>
      </c>
      <c r="C14" s="54"/>
      <c r="D14" s="55"/>
      <c r="E14" s="55" t="s">
        <v>10</v>
      </c>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V14" s="56"/>
    </row>
    <row r="15" spans="1:48" s="47" customFormat="1" ht="18" customHeight="1">
      <c r="A15" s="52"/>
      <c r="B15" s="53" t="s">
        <v>58</v>
      </c>
      <c r="C15" s="54"/>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V15" s="56"/>
    </row>
    <row r="16" spans="1:48" s="47" customFormat="1" ht="18" customHeight="1">
      <c r="A16" s="57"/>
      <c r="B16" s="58" t="s">
        <v>106</v>
      </c>
      <c r="C16" s="59"/>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87">
        <f>+IF(1!AT13&lt;&gt;"",IF((1+OUT_1_Check!$Q$4)*SUM(1!D13:AS13)&lt;2*1!AT13,1,IF((1-OUT_1_Check!$Q$4)*SUM(1!D13:AS13)&gt;2*1!AT13,1,0)),IF(SUM(1!D13:AS13)&lt;&gt;0,1,0))</f>
        <v>1</v>
      </c>
      <c r="AT16" s="108"/>
      <c r="AV16" s="56"/>
    </row>
    <row r="17" spans="1:66" s="56" customFormat="1" ht="18" customHeight="1">
      <c r="A17" s="60"/>
      <c r="B17" s="58" t="s">
        <v>107</v>
      </c>
      <c r="C17" s="59"/>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87">
        <f>+IF(1!AT14&lt;&gt;"",IF((1+OUT_1_Check!$Q$4)*SUM(1!D14:AS14)&lt;2*1!AT14,1,IF((1-OUT_1_Check!$Q$4)*SUM(1!D14:AS14)&gt;2*1!AT14,1,0)),IF(SUM(1!D14:AS14)&lt;&gt;0,1,0))</f>
        <v>0</v>
      </c>
      <c r="AT17" s="47"/>
      <c r="AU17" s="47"/>
      <c r="AW17" s="47"/>
      <c r="AX17" s="47"/>
      <c r="AY17" s="47"/>
      <c r="AZ17" s="47"/>
      <c r="BA17" s="47"/>
      <c r="BB17" s="47"/>
      <c r="BC17" s="47"/>
      <c r="BD17" s="47"/>
      <c r="BE17" s="47"/>
      <c r="BF17" s="47"/>
      <c r="BG17" s="47"/>
      <c r="BH17" s="47"/>
      <c r="BI17" s="47"/>
      <c r="BJ17" s="47"/>
      <c r="BK17" s="47"/>
      <c r="BL17" s="47"/>
      <c r="BM17" s="47"/>
      <c r="BN17" s="47"/>
    </row>
    <row r="18" spans="1:66" s="56" customFormat="1" ht="18" customHeight="1">
      <c r="A18" s="60"/>
      <c r="B18" s="58" t="s">
        <v>108</v>
      </c>
      <c r="C18" s="59"/>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87">
        <f>+IF(1!AT15&lt;&gt;"",IF((1+OUT_1_Check!$Q$4)*SUM(1!D15:AS15)&lt;2*1!AT15,1,IF((1-OUT_1_Check!$Q$4)*SUM(1!D15:AS15)&gt;2*1!AT15,1,0)),IF(SUM(1!D15:AS15)&lt;&gt;0,1,0))</f>
        <v>1</v>
      </c>
      <c r="AT18" s="47"/>
      <c r="AU18" s="47"/>
      <c r="AW18" s="47"/>
      <c r="AX18" s="47"/>
      <c r="AY18" s="47"/>
      <c r="AZ18" s="47"/>
      <c r="BA18" s="47"/>
      <c r="BB18" s="47"/>
      <c r="BC18" s="47"/>
      <c r="BD18" s="47"/>
      <c r="BE18" s="47"/>
      <c r="BF18" s="47"/>
      <c r="BG18" s="47"/>
      <c r="BH18" s="47"/>
      <c r="BI18" s="47"/>
      <c r="BJ18" s="47"/>
      <c r="BK18" s="47"/>
      <c r="BL18" s="47"/>
      <c r="BM18" s="47"/>
      <c r="BN18" s="47"/>
    </row>
    <row r="19" spans="1:48" s="47" customFormat="1" ht="18" customHeight="1">
      <c r="A19" s="57"/>
      <c r="B19" s="59" t="s">
        <v>11</v>
      </c>
      <c r="C19" s="59"/>
      <c r="D19" s="77">
        <f>+IF(1!D16&lt;&gt;"",IF((1+OUT_1_Check!$Q$4)*SUM(1!D13:D15)&lt;1!D16,1,IF((1-OUT_1_Check!$Q$4)*SUM(1!D13:D15)&gt;1!D16,1,0)),IF(SUM(1!D13:D15)&lt;&gt;0,1,0))</f>
        <v>0</v>
      </c>
      <c r="E19" s="77">
        <f>+IF(1!E16&lt;&gt;"",IF((1+OUT_1_Check!$Q$4)*SUM(1!E13:E15)&lt;1!E16,1,IF((1-OUT_1_Check!$Q$4)*SUM(1!E13:E15)&gt;1!E16,1,0)),IF(SUM(1!E13:E15)&lt;&gt;0,1,0))</f>
        <v>1</v>
      </c>
      <c r="F19" s="77">
        <f>+IF(1!F16&lt;&gt;"",IF((1+OUT_1_Check!$Q$4)*SUM(1!F13:F15)&lt;1!F16,1,IF((1-OUT_1_Check!$Q$4)*SUM(1!F13:F15)&gt;1!F16,1,0)),IF(SUM(1!F13:F15)&lt;&gt;0,1,0))</f>
        <v>0</v>
      </c>
      <c r="G19" s="77">
        <f>+IF(1!G16&lt;&gt;"",IF((1+OUT_1_Check!$Q$4)*SUM(1!G13:G15)&lt;1!G16,1,IF((1-OUT_1_Check!$Q$4)*SUM(1!G13:G15)&gt;1!G16,1,0)),IF(SUM(1!G13:G15)&lt;&gt;0,1,0))</f>
        <v>0</v>
      </c>
      <c r="H19" s="77">
        <f>+IF(1!H16&lt;&gt;"",IF((1+OUT_1_Check!$Q$4)*SUM(1!H13:H15)&lt;1!H16,1,IF((1-OUT_1_Check!$Q$4)*SUM(1!H13:H15)&gt;1!H16,1,0)),IF(SUM(1!H13:H15)&lt;&gt;0,1,0))</f>
        <v>0</v>
      </c>
      <c r="I19" s="77">
        <f>+IF(1!I16&lt;&gt;"",IF((1+OUT_1_Check!$Q$4)*SUM(1!I13:I15)&lt;1!I16,1,IF((1-OUT_1_Check!$Q$4)*SUM(1!I13:I15)&gt;1!I16,1,0)),IF(SUM(1!I13:I15)&lt;&gt;0,1,0))</f>
        <v>1</v>
      </c>
      <c r="J19" s="77">
        <f>+IF(1!J16&lt;&gt;"",IF((1+OUT_1_Check!$Q$4)*SUM(1!J13:J15)&lt;1!J16,1,IF((1-OUT_1_Check!$Q$4)*SUM(1!J13:J15)&gt;1!J16,1,0)),IF(SUM(1!J13:J15)&lt;&gt;0,1,0))</f>
        <v>1</v>
      </c>
      <c r="K19" s="77">
        <f>+IF(1!L16&lt;&gt;"",IF((1+OUT_1_Check!$Q$4)*SUM(1!L13:L15)&lt;1!L16,1,IF((1-OUT_1_Check!$Q$4)*SUM(1!L13:L15)&gt;1!L16,1,0)),IF(SUM(1!L13:L15)&lt;&gt;0,1,0))</f>
        <v>0</v>
      </c>
      <c r="L19" s="77">
        <f>+IF(1!M16&lt;&gt;"",IF((1+OUT_1_Check!$Q$4)*SUM(1!M13:M15)&lt;1!M16,1,IF((1-OUT_1_Check!$Q$4)*SUM(1!M13:M15)&gt;1!M16,1,0)),IF(SUM(1!M13:M15)&lt;&gt;0,1,0))</f>
        <v>0</v>
      </c>
      <c r="M19" s="77">
        <f>+IF(1!N16&lt;&gt;"",IF((1+OUT_1_Check!$Q$4)*SUM(1!N13:N15)&lt;1!N16,1,IF((1-OUT_1_Check!$Q$4)*SUM(1!N13:N15)&gt;1!N16,1,0)),IF(SUM(1!N13:N15)&lt;&gt;0,1,0))</f>
        <v>0</v>
      </c>
      <c r="N19" s="77">
        <f>+IF(1!P16&lt;&gt;"",IF((1+OUT_1_Check!$Q$4)*SUM(1!P13:P15)&lt;1!P16,1,IF((1-OUT_1_Check!$Q$4)*SUM(1!P13:P15)&gt;1!P16,1,0)),IF(SUM(1!P13:P15)&lt;&gt;0,1,0))</f>
        <v>1</v>
      </c>
      <c r="O19" s="77">
        <f>+IF(1!Q16&lt;&gt;"",IF((1+OUT_1_Check!$Q$4)*SUM(1!Q13:Q15)&lt;1!Q16,1,IF((1-OUT_1_Check!$Q$4)*SUM(1!Q13:Q15)&gt;1!Q16,1,0)),IF(SUM(1!Q13:Q15)&lt;&gt;0,1,0))</f>
        <v>1</v>
      </c>
      <c r="P19" s="77">
        <f>+IF(1!R16&lt;&gt;"",IF((1+OUT_1_Check!$Q$4)*SUM(1!R13:R15)&lt;1!R16,1,IF((1-OUT_1_Check!$Q$4)*SUM(1!R13:R15)&gt;1!R16,1,0)),IF(SUM(1!R13:R15)&lt;&gt;0,1,0))</f>
        <v>0</v>
      </c>
      <c r="Q19" s="77">
        <f>+IF(1!S16&lt;&gt;"",IF((1+OUT_1_Check!$Q$4)*SUM(1!S13:S15)&lt;1!S16,1,IF((1-OUT_1_Check!$Q$4)*SUM(1!S13:S15)&gt;1!S16,1,0)),IF(SUM(1!S13:S15)&lt;&gt;0,1,0))</f>
        <v>0</v>
      </c>
      <c r="R19" s="77">
        <f>+IF(1!T16&lt;&gt;"",IF((1+OUT_1_Check!$Q$4)*SUM(1!T13:T15)&lt;1!T16,1,IF((1-OUT_1_Check!$Q$4)*SUM(1!T13:T15)&gt;1!T16,1,0)),IF(SUM(1!T13:T15)&lt;&gt;0,1,0))</f>
        <v>0</v>
      </c>
      <c r="S19" s="77">
        <f>+IF(1!U16&lt;&gt;"",IF((1+OUT_1_Check!$Q$4)*SUM(1!U13:U15)&lt;1!U16,1,IF((1-OUT_1_Check!$Q$4)*SUM(1!U13:U15)&gt;1!U16,1,0)),IF(SUM(1!U13:U15)&lt;&gt;0,1,0))</f>
        <v>0</v>
      </c>
      <c r="T19" s="77">
        <f>+IF(1!V16&lt;&gt;"",IF((1+OUT_1_Check!$Q$4)*SUM(1!V13:V15)&lt;1!V16,1,IF((1-OUT_1_Check!$Q$4)*SUM(1!V13:V15)&gt;1!V16,1,0)),IF(SUM(1!V13:V15)&lt;&gt;0,1,0))</f>
        <v>0</v>
      </c>
      <c r="U19" s="77">
        <f>+IF(1!W16&lt;&gt;"",IF((1+OUT_1_Check!$Q$4)*SUM(1!W13:W15)&lt;1!W16,1,IF((1-OUT_1_Check!$Q$4)*SUM(1!W13:W15)&gt;1!W16,1,0)),IF(SUM(1!W13:W15)&lt;&gt;0,1,0))</f>
        <v>1</v>
      </c>
      <c r="V19" s="77">
        <f>+IF(1!X16&lt;&gt;"",IF((1+OUT_1_Check!$Q$4)*SUM(1!X13:X15)&lt;1!X16,1,IF((1-OUT_1_Check!$Q$4)*SUM(1!X13:X15)&gt;1!X16,1,0)),IF(SUM(1!X13:X15)&lt;&gt;0,1,0))</f>
        <v>0</v>
      </c>
      <c r="W19" s="77">
        <f>+IF(1!Y16&lt;&gt;"",IF((1+OUT_1_Check!$Q$4)*SUM(1!Y13:Y15)&lt;1!Y16,1,IF((1-OUT_1_Check!$Q$4)*SUM(1!Y13:Y15)&gt;1!Y16,1,0)),IF(SUM(1!Y13:Y15)&lt;&gt;0,1,0))</f>
        <v>0</v>
      </c>
      <c r="X19" s="77">
        <f>+IF(1!Z16&lt;&gt;"",IF((1+OUT_1_Check!$Q$4)*SUM(1!Z13:Z15)&lt;1!Z16,1,IF((1-OUT_1_Check!$Q$4)*SUM(1!Z13:Z15)&gt;1!Z16,1,0)),IF(SUM(1!Z13:Z15)&lt;&gt;0,1,0))</f>
        <v>0</v>
      </c>
      <c r="Y19" s="77">
        <f>+IF(1!AA16&lt;&gt;"",IF((1+OUT_1_Check!$Q$4)*SUM(1!AA13:AA15)&lt;1!AA16,1,IF((1-OUT_1_Check!$Q$4)*SUM(1!AA13:AA15)&gt;1!AA16,1,0)),IF(SUM(1!AA13:AA15)&lt;&gt;0,1,0))</f>
        <v>0</v>
      </c>
      <c r="Z19" s="77">
        <f>+IF(1!AB16&lt;&gt;"",IF((1+OUT_1_Check!$Q$4)*SUM(1!AB13:AB15)&lt;1!AB16,1,IF((1-OUT_1_Check!$Q$4)*SUM(1!AB13:AB15)&gt;1!AB16,1,0)),IF(SUM(1!AB13:AB15)&lt;&gt;0,1,0))</f>
        <v>0</v>
      </c>
      <c r="AA19" s="77">
        <f>+IF(1!AC16&lt;&gt;"",IF((1+OUT_1_Check!$Q$4)*SUM(1!AC13:AC15)&lt;1!AC16,1,IF((1-OUT_1_Check!$Q$4)*SUM(1!AC13:AC15)&gt;1!AC16,1,0)),IF(SUM(1!AC13:AC15)&lt;&gt;0,1,0))</f>
        <v>1</v>
      </c>
      <c r="AB19" s="77">
        <f>+IF(1!AD16&lt;&gt;"",IF((1+OUT_1_Check!$Q$4)*SUM(1!AD13:AD15)&lt;1!AD16,1,IF((1-OUT_1_Check!$Q$4)*SUM(1!AD13:AD15)&gt;1!AD16,1,0)),IF(SUM(1!AD13:AD15)&lt;&gt;0,1,0))</f>
        <v>0</v>
      </c>
      <c r="AC19" s="77">
        <f>+IF(1!AE16&lt;&gt;"",IF((1+OUT_1_Check!$Q$4)*SUM(1!AE13:AE15)&lt;1!AE16,1,IF((1-OUT_1_Check!$Q$4)*SUM(1!AE13:AE15)&gt;1!AE16,1,0)),IF(SUM(1!AE13:AE15)&lt;&gt;0,1,0))</f>
        <v>0</v>
      </c>
      <c r="AD19" s="77">
        <f>+IF(1!AF16&lt;&gt;"",IF((1+OUT_1_Check!$Q$4)*SUM(1!AF13:AF15)&lt;1!AF16,1,IF((1-OUT_1_Check!$Q$4)*SUM(1!AF13:AF15)&gt;1!AF16,1,0)),IF(SUM(1!AF13:AF15)&lt;&gt;0,1,0))</f>
        <v>0</v>
      </c>
      <c r="AE19" s="77">
        <f>+IF(1!AG16&lt;&gt;"",IF((1+OUT_1_Check!$Q$4)*SUM(1!AG13:AG15)&lt;1!AG16,1,IF((1-OUT_1_Check!$Q$4)*SUM(1!AG13:AG15)&gt;1!AG16,1,0)),IF(SUM(1!AG13:AG15)&lt;&gt;0,1,0))</f>
        <v>0</v>
      </c>
      <c r="AF19" s="77">
        <f>+IF(1!AH16&lt;&gt;"",IF((1+OUT_1_Check!$Q$4)*SUM(1!AH13:AH15)&lt;1!AH16,1,IF((1-OUT_1_Check!$Q$4)*SUM(1!AH13:AH15)&gt;1!AH16,1,0)),IF(SUM(1!AH13:AH15)&lt;&gt;0,1,0))</f>
        <v>0</v>
      </c>
      <c r="AG19" s="77">
        <f>+IF(1!AI16&lt;&gt;"",IF((1+OUT_1_Check!$Q$4)*SUM(1!AI13:AI15)&lt;1!AI16,1,IF((1-OUT_1_Check!$Q$4)*SUM(1!AI13:AI15)&gt;1!AI16,1,0)),IF(SUM(1!AI13:AI15)&lt;&gt;0,1,0))</f>
        <v>1</v>
      </c>
      <c r="AH19" s="77">
        <f>+IF(1!AJ16&lt;&gt;"",IF((1+OUT_1_Check!$Q$4)*SUM(1!AJ13:AJ15)&lt;1!AJ16,1,IF((1-OUT_1_Check!$Q$4)*SUM(1!AJ13:AJ15)&gt;1!AJ16,1,0)),IF(SUM(1!AJ13:AJ15)&lt;&gt;0,1,0))</f>
        <v>1</v>
      </c>
      <c r="AI19" s="77">
        <f>+IF(1!AK16&lt;&gt;"",IF((1+OUT_1_Check!$Q$4)*SUM(1!AK13:AK15)&lt;1!AK16,1,IF((1-OUT_1_Check!$Q$4)*SUM(1!AK13:AK15)&gt;1!AK16,1,0)),IF(SUM(1!AK13:AK15)&lt;&gt;0,1,0))</f>
        <v>1</v>
      </c>
      <c r="AJ19" s="77">
        <f>+IF(1!AL16&lt;&gt;"",IF((1+OUT_1_Check!$Q$4)*SUM(1!AL13:AL15)&lt;1!AL16,1,IF((1-OUT_1_Check!$Q$4)*SUM(1!AL13:AL15)&gt;1!AL16,1,0)),IF(SUM(1!AL13:AL15)&lt;&gt;0,1,0))</f>
        <v>0</v>
      </c>
      <c r="AK19" s="77">
        <f>+IF(1!AM16&lt;&gt;"",IF((1+OUT_1_Check!$Q$4)*SUM(1!AM13:AM15)&lt;1!AM16,1,IF((1-OUT_1_Check!$Q$4)*SUM(1!AM13:AM15)&gt;1!AM16,1,0)),IF(SUM(1!AM13:AM15)&lt;&gt;0,1,0))</f>
        <v>0</v>
      </c>
      <c r="AL19" s="77">
        <f>+IF(1!AN16&lt;&gt;"",IF((1+OUT_1_Check!$Q$4)*SUM(1!AN13:AN15)&lt;1!AN16,1,IF((1-OUT_1_Check!$Q$4)*SUM(1!AN13:AN15)&gt;1!AN16,1,0)),IF(SUM(1!AN13:AN15)&lt;&gt;0,1,0))</f>
        <v>1</v>
      </c>
      <c r="AM19" s="77" t="e">
        <f>+IF(1!#REF!&lt;&gt;"",IF((1+OUT_1_Check!$Q$4)*SUM(1!#REF!)&lt;1!#REF!,1,IF((1-OUT_1_Check!$Q$4)*SUM(1!#REF!)&gt;1!#REF!,1,0)),IF(SUM(1!#REF!)&lt;&gt;0,1,0))</f>
        <v>#REF!</v>
      </c>
      <c r="AN19" s="77">
        <f>+IF(1!AO16&lt;&gt;"",IF((1+OUT_1_Check!$Q$4)*SUM(1!AO13:AO15)&lt;1!AO16,1,IF((1-OUT_1_Check!$Q$4)*SUM(1!AO13:AO15)&gt;1!AO16,1,0)),IF(SUM(1!AO13:AO15)&lt;&gt;0,1,0))</f>
        <v>0</v>
      </c>
      <c r="AO19" s="77">
        <f>+IF(1!AP16&lt;&gt;"",IF((1+OUT_1_Check!$Q$4)*SUM(1!AP13:AP15)&lt;1!AP16,1,IF((1-OUT_1_Check!$Q$4)*SUM(1!AP13:AP15)&gt;1!AP16,1,0)),IF(SUM(1!AP13:AP15)&lt;&gt;0,1,0))</f>
        <v>1</v>
      </c>
      <c r="AP19" s="77">
        <f>+IF(1!AQ16&lt;&gt;"",IF((1+OUT_1_Check!$Q$4)*SUM(1!AQ13:AQ15)&lt;1!AQ16,1,IF((1-OUT_1_Check!$Q$4)*SUM(1!AQ13:AQ15)&gt;1!AQ16,1,0)),IF(SUM(1!AQ13:AQ15)&lt;&gt;0,1,0))</f>
        <v>0</v>
      </c>
      <c r="AQ19" s="77">
        <f>+IF(1!AR16&lt;&gt;"",IF((1+OUT_1_Check!$Q$4)*SUM(1!AR13:AR15)&lt;1!AR16,1,IF((1-OUT_1_Check!$Q$4)*SUM(1!AR13:AR15)&gt;1!AR16,1,0)),IF(SUM(1!AR13:AR15)&lt;&gt;0,1,0))</f>
        <v>1</v>
      </c>
      <c r="AR19" s="77">
        <f>+IF(1!AS16&lt;&gt;"",IF((1+OUT_1_Check!$Q$4)*SUM(1!AS13:AS15)&lt;1!AS16,1,IF((1-OUT_1_Check!$Q$4)*SUM(1!AS13:AS15)&gt;1!AS16,1,0)),IF(SUM(1!AS13:AS15)&lt;&gt;0,1,0))</f>
        <v>1</v>
      </c>
      <c r="AS19" s="87">
        <f>+IF(1!AT16&lt;&gt;"",IF((1+OUT_1_Check!$Q$4)*SUM(1!D16:AS16)&lt;2*1!AT16,1,IF((1-OUT_1_Check!$Q$4)*SUM(1!D16:AS16)&gt;2*1!AT16,1,0)),IF(SUM(1!D16:AS16)&lt;&gt;0,1,0))</f>
        <v>1</v>
      </c>
      <c r="AV19" s="56"/>
    </row>
    <row r="20" spans="1:48" s="47" customFormat="1" ht="18" customHeight="1">
      <c r="A20" s="60"/>
      <c r="B20" s="59" t="s">
        <v>22</v>
      </c>
      <c r="C20" s="5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90">
        <f>+IF(1!AT17&lt;&gt;"",IF(1!AT17&lt;1!AT16,1,0),IF(1!AT16&lt;&gt;0,1,0))</f>
        <v>0</v>
      </c>
      <c r="AV20" s="56"/>
    </row>
    <row r="21" spans="1:45" s="47" customFormat="1" ht="18" customHeight="1">
      <c r="A21" s="60"/>
      <c r="B21" s="62"/>
      <c r="C21" s="62"/>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row>
    <row r="22" spans="1:45" s="47" customFormat="1" ht="18" customHeight="1">
      <c r="A22" s="52"/>
      <c r="B22" s="53" t="s">
        <v>23</v>
      </c>
      <c r="C22" s="54"/>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row>
    <row r="23" spans="1:45" s="47" customFormat="1" ht="18" customHeight="1">
      <c r="A23" s="57"/>
      <c r="B23" s="58" t="s">
        <v>106</v>
      </c>
      <c r="C23" s="59"/>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87">
        <f>+IF(1!AT19&lt;&gt;"",IF((1+OUT_1_Check!$Q$4)*SUM(1!D19:AS19)&lt;2*1!AT19,1,IF((1-OUT_1_Check!$Q$4)*SUM(1!D19:AS19)&gt;2*1!AT19,1,0)),IF(SUM(1!D19:AS19)&lt;&gt;0,1,0))</f>
        <v>0</v>
      </c>
    </row>
    <row r="24" spans="1:48" s="47" customFormat="1" ht="18" customHeight="1">
      <c r="A24" s="60"/>
      <c r="B24" s="58" t="s">
        <v>107</v>
      </c>
      <c r="C24" s="59"/>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87">
        <f>+IF(1!AT20&lt;&gt;"",IF((1+OUT_1_Check!$Q$4)*SUM(1!D20:AS20)&lt;2*1!AT20,1,IF((1-OUT_1_Check!$Q$4)*SUM(1!D20:AS20)&gt;2*1!AT20,1,0)),IF(SUM(1!D20:AS20)&lt;&gt;0,1,0))</f>
        <v>0</v>
      </c>
      <c r="AV24" s="56"/>
    </row>
    <row r="25" spans="1:45" s="47" customFormat="1" ht="18" customHeight="1">
      <c r="A25" s="60"/>
      <c r="B25" s="58" t="s">
        <v>108</v>
      </c>
      <c r="C25" s="59"/>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87">
        <f>+IF(1!AT21&lt;&gt;"",IF((1+OUT_1_Check!$Q$4)*SUM(1!D21:AS21)&lt;2*1!AT21,1,IF((1-OUT_1_Check!$Q$4)*SUM(1!D21:AS21)&gt;2*1!AT21,1,0)),IF(SUM(1!D21:AS21)&lt;&gt;0,1,0))</f>
        <v>1</v>
      </c>
    </row>
    <row r="26" spans="1:45" s="47" customFormat="1" ht="18" customHeight="1">
      <c r="A26" s="57"/>
      <c r="B26" s="59" t="s">
        <v>11</v>
      </c>
      <c r="C26" s="59"/>
      <c r="D26" s="77">
        <f>+IF(1!D22&lt;&gt;"",IF((1+OUT_1_Check!$Q$4)*SUM(1!D19:D21)&lt;1!D22,1,IF((1-OUT_1_Check!$Q$4)*SUM(1!D19:D21)&gt;1!D22,1,0)),IF(SUM(1!D19:D21)&lt;&gt;0,1,0))</f>
        <v>0</v>
      </c>
      <c r="E26" s="77">
        <f>+IF(1!E22&lt;&gt;"",IF((1+OUT_1_Check!$Q$4)*SUM(1!E19:E21)&lt;1!E22,1,IF((1-OUT_1_Check!$Q$4)*SUM(1!E19:E21)&gt;1!E22,1,0)),IF(SUM(1!E19:E21)&lt;&gt;0,1,0))</f>
        <v>1</v>
      </c>
      <c r="F26" s="77">
        <f>+IF(1!F22&lt;&gt;"",IF((1+OUT_1_Check!$Q$4)*SUM(1!F19:F21)&lt;1!F22,1,IF((1-OUT_1_Check!$Q$4)*SUM(1!F19:F21)&gt;1!F22,1,0)),IF(SUM(1!F19:F21)&lt;&gt;0,1,0))</f>
        <v>0</v>
      </c>
      <c r="G26" s="77">
        <f>+IF(1!G22&lt;&gt;"",IF((1+OUT_1_Check!$Q$4)*SUM(1!G19:G21)&lt;1!G22,1,IF((1-OUT_1_Check!$Q$4)*SUM(1!G19:G21)&gt;1!G22,1,0)),IF(SUM(1!G19:G21)&lt;&gt;0,1,0))</f>
        <v>0</v>
      </c>
      <c r="H26" s="77">
        <f>+IF(1!H22&lt;&gt;"",IF((1+OUT_1_Check!$Q$4)*SUM(1!H19:H21)&lt;1!H22,1,IF((1-OUT_1_Check!$Q$4)*SUM(1!H19:H21)&gt;1!H22,1,0)),IF(SUM(1!H19:H21)&lt;&gt;0,1,0))</f>
        <v>1</v>
      </c>
      <c r="I26" s="77">
        <f>+IF(1!I22&lt;&gt;"",IF((1+OUT_1_Check!$Q$4)*SUM(1!I19:I21)&lt;1!I22,1,IF((1-OUT_1_Check!$Q$4)*SUM(1!I19:I21)&gt;1!I22,1,0)),IF(SUM(1!I19:I21)&lt;&gt;0,1,0))</f>
        <v>1</v>
      </c>
      <c r="J26" s="77">
        <f>+IF(1!J22&lt;&gt;"",IF((1+OUT_1_Check!$Q$4)*SUM(1!J19:J21)&lt;1!J22,1,IF((1-OUT_1_Check!$Q$4)*SUM(1!J19:J21)&gt;1!J22,1,0)),IF(SUM(1!J19:J21)&lt;&gt;0,1,0))</f>
        <v>1</v>
      </c>
      <c r="K26" s="77">
        <f>+IF(1!L22&lt;&gt;"",IF((1+OUT_1_Check!$Q$4)*SUM(1!L19:L21)&lt;1!L22,1,IF((1-OUT_1_Check!$Q$4)*SUM(1!L19:L21)&gt;1!L22,1,0)),IF(SUM(1!L19:L21)&lt;&gt;0,1,0))</f>
        <v>0</v>
      </c>
      <c r="L26" s="77">
        <f>+IF(1!M22&lt;&gt;"",IF((1+OUT_1_Check!$Q$4)*SUM(1!M19:M21)&lt;1!M22,1,IF((1-OUT_1_Check!$Q$4)*SUM(1!M19:M21)&gt;1!M22,1,0)),IF(SUM(1!M19:M21)&lt;&gt;0,1,0))</f>
        <v>0</v>
      </c>
      <c r="M26" s="77">
        <f>+IF(1!N22&lt;&gt;"",IF((1+OUT_1_Check!$Q$4)*SUM(1!N19:N21)&lt;1!N22,1,IF((1-OUT_1_Check!$Q$4)*SUM(1!N19:N21)&gt;1!N22,1,0)),IF(SUM(1!N19:N21)&lt;&gt;0,1,0))</f>
        <v>0</v>
      </c>
      <c r="N26" s="77">
        <f>+IF(1!P22&lt;&gt;"",IF((1+OUT_1_Check!$Q$4)*SUM(1!P19:P21)&lt;1!P22,1,IF((1-OUT_1_Check!$Q$4)*SUM(1!P19:P21)&gt;1!P22,1,0)),IF(SUM(1!P19:P21)&lt;&gt;0,1,0))</f>
        <v>1</v>
      </c>
      <c r="O26" s="77">
        <f>+IF(1!Q22&lt;&gt;"",IF((1+OUT_1_Check!$Q$4)*SUM(1!Q19:Q21)&lt;1!Q22,1,IF((1-OUT_1_Check!$Q$4)*SUM(1!Q19:Q21)&gt;1!Q22,1,0)),IF(SUM(1!Q19:Q21)&lt;&gt;0,1,0))</f>
        <v>1</v>
      </c>
      <c r="P26" s="77">
        <f>+IF(1!R22&lt;&gt;"",IF((1+OUT_1_Check!$Q$4)*SUM(1!R19:R21)&lt;1!R22,1,IF((1-OUT_1_Check!$Q$4)*SUM(1!R19:R21)&gt;1!R22,1,0)),IF(SUM(1!R19:R21)&lt;&gt;0,1,0))</f>
        <v>0</v>
      </c>
      <c r="Q26" s="77">
        <f>+IF(1!S22&lt;&gt;"",IF((1+OUT_1_Check!$Q$4)*SUM(1!S19:S21)&lt;1!S22,1,IF((1-OUT_1_Check!$Q$4)*SUM(1!S19:S21)&gt;1!S22,1,0)),IF(SUM(1!S19:S21)&lt;&gt;0,1,0))</f>
        <v>1</v>
      </c>
      <c r="R26" s="77">
        <f>+IF(1!T22&lt;&gt;"",IF((1+OUT_1_Check!$Q$4)*SUM(1!T19:T21)&lt;1!T22,1,IF((1-OUT_1_Check!$Q$4)*SUM(1!T19:T21)&gt;1!T22,1,0)),IF(SUM(1!T19:T21)&lt;&gt;0,1,0))</f>
        <v>0</v>
      </c>
      <c r="S26" s="77">
        <f>+IF(1!U22&lt;&gt;"",IF((1+OUT_1_Check!$Q$4)*SUM(1!U19:U21)&lt;1!U22,1,IF((1-OUT_1_Check!$Q$4)*SUM(1!U19:U21)&gt;1!U22,1,0)),IF(SUM(1!U19:U21)&lt;&gt;0,1,0))</f>
        <v>0</v>
      </c>
      <c r="T26" s="77">
        <f>+IF(1!V22&lt;&gt;"",IF((1+OUT_1_Check!$Q$4)*SUM(1!V19:V21)&lt;1!V22,1,IF((1-OUT_1_Check!$Q$4)*SUM(1!V19:V21)&gt;1!V22,1,0)),IF(SUM(1!V19:V21)&lt;&gt;0,1,0))</f>
        <v>1</v>
      </c>
      <c r="U26" s="77">
        <f>+IF(1!W22&lt;&gt;"",IF((1+OUT_1_Check!$Q$4)*SUM(1!W19:W21)&lt;1!W22,1,IF((1-OUT_1_Check!$Q$4)*SUM(1!W19:W21)&gt;1!W22,1,0)),IF(SUM(1!W19:W21)&lt;&gt;0,1,0))</f>
        <v>1</v>
      </c>
      <c r="V26" s="77">
        <f>+IF(1!X22&lt;&gt;"",IF((1+OUT_1_Check!$Q$4)*SUM(1!X19:X21)&lt;1!X22,1,IF((1-OUT_1_Check!$Q$4)*SUM(1!X19:X21)&gt;1!X22,1,0)),IF(SUM(1!X19:X21)&lt;&gt;0,1,0))</f>
        <v>0</v>
      </c>
      <c r="W26" s="77">
        <f>+IF(1!Y22&lt;&gt;"",IF((1+OUT_1_Check!$Q$4)*SUM(1!Y19:Y21)&lt;1!Y22,1,IF((1-OUT_1_Check!$Q$4)*SUM(1!Y19:Y21)&gt;1!Y22,1,0)),IF(SUM(1!Y19:Y21)&lt;&gt;0,1,0))</f>
        <v>0</v>
      </c>
      <c r="X26" s="77">
        <f>+IF(1!Z22&lt;&gt;"",IF((1+OUT_1_Check!$Q$4)*SUM(1!Z19:Z21)&lt;1!Z22,1,IF((1-OUT_1_Check!$Q$4)*SUM(1!Z19:Z21)&gt;1!Z22,1,0)),IF(SUM(1!Z19:Z21)&lt;&gt;0,1,0))</f>
        <v>0</v>
      </c>
      <c r="Y26" s="77">
        <f>+IF(1!AA22&lt;&gt;"",IF((1+OUT_1_Check!$Q$4)*SUM(1!AA19:AA21)&lt;1!AA22,1,IF((1-OUT_1_Check!$Q$4)*SUM(1!AA19:AA21)&gt;1!AA22,1,0)),IF(SUM(1!AA19:AA21)&lt;&gt;0,1,0))</f>
        <v>0</v>
      </c>
      <c r="Z26" s="77">
        <f>+IF(1!AB22&lt;&gt;"",IF((1+OUT_1_Check!$Q$4)*SUM(1!AB19:AB21)&lt;1!AB22,1,IF((1-OUT_1_Check!$Q$4)*SUM(1!AB19:AB21)&gt;1!AB22,1,0)),IF(SUM(1!AB19:AB21)&lt;&gt;0,1,0))</f>
        <v>0</v>
      </c>
      <c r="AA26" s="77">
        <f>+IF(1!AC22&lt;&gt;"",IF((1+OUT_1_Check!$Q$4)*SUM(1!AC19:AC21)&lt;1!AC22,1,IF((1-OUT_1_Check!$Q$4)*SUM(1!AC19:AC21)&gt;1!AC22,1,0)),IF(SUM(1!AC19:AC21)&lt;&gt;0,1,0))</f>
        <v>0</v>
      </c>
      <c r="AB26" s="77">
        <f>+IF(1!AD22&lt;&gt;"",IF((1+OUT_1_Check!$Q$4)*SUM(1!AD19:AD21)&lt;1!AD22,1,IF((1-OUT_1_Check!$Q$4)*SUM(1!AD19:AD21)&gt;1!AD22,1,0)),IF(SUM(1!AD19:AD21)&lt;&gt;0,1,0))</f>
        <v>1</v>
      </c>
      <c r="AC26" s="77">
        <f>+IF(1!AE22&lt;&gt;"",IF((1+OUT_1_Check!$Q$4)*SUM(1!AE19:AE21)&lt;1!AE22,1,IF((1-OUT_1_Check!$Q$4)*SUM(1!AE19:AE21)&gt;1!AE22,1,0)),IF(SUM(1!AE19:AE21)&lt;&gt;0,1,0))</f>
        <v>0</v>
      </c>
      <c r="AD26" s="77">
        <f>+IF(1!AF22&lt;&gt;"",IF((1+OUT_1_Check!$Q$4)*SUM(1!AF19:AF21)&lt;1!AF22,1,IF((1-OUT_1_Check!$Q$4)*SUM(1!AF19:AF21)&gt;1!AF22,1,0)),IF(SUM(1!AF19:AF21)&lt;&gt;0,1,0))</f>
        <v>0</v>
      </c>
      <c r="AE26" s="77">
        <f>+IF(1!AG22&lt;&gt;"",IF((1+OUT_1_Check!$Q$4)*SUM(1!AG19:AG21)&lt;1!AG22,1,IF((1-OUT_1_Check!$Q$4)*SUM(1!AG19:AG21)&gt;1!AG22,1,0)),IF(SUM(1!AG19:AG21)&lt;&gt;0,1,0))</f>
        <v>1</v>
      </c>
      <c r="AF26" s="77">
        <f>+IF(1!AH22&lt;&gt;"",IF((1+OUT_1_Check!$Q$4)*SUM(1!AH19:AH21)&lt;1!AH22,1,IF((1-OUT_1_Check!$Q$4)*SUM(1!AH19:AH21)&gt;1!AH22,1,0)),IF(SUM(1!AH19:AH21)&lt;&gt;0,1,0))</f>
        <v>0</v>
      </c>
      <c r="AG26" s="77">
        <f>+IF(1!AI22&lt;&gt;"",IF((1+OUT_1_Check!$Q$4)*SUM(1!AI19:AI21)&lt;1!AI22,1,IF((1-OUT_1_Check!$Q$4)*SUM(1!AI19:AI21)&gt;1!AI22,1,0)),IF(SUM(1!AI19:AI21)&lt;&gt;0,1,0))</f>
        <v>0</v>
      </c>
      <c r="AH26" s="77">
        <f>+IF(1!AJ22&lt;&gt;"",IF((1+OUT_1_Check!$Q$4)*SUM(1!AJ19:AJ21)&lt;1!AJ22,1,IF((1-OUT_1_Check!$Q$4)*SUM(1!AJ19:AJ21)&gt;1!AJ22,1,0)),IF(SUM(1!AJ19:AJ21)&lt;&gt;0,1,0))</f>
        <v>0</v>
      </c>
      <c r="AI26" s="77">
        <f>+IF(1!AK22&lt;&gt;"",IF((1+OUT_1_Check!$Q$4)*SUM(1!AK19:AK21)&lt;1!AK22,1,IF((1-OUT_1_Check!$Q$4)*SUM(1!AK19:AK21)&gt;1!AK22,1,0)),IF(SUM(1!AK19:AK21)&lt;&gt;0,1,0))</f>
        <v>0</v>
      </c>
      <c r="AJ26" s="77">
        <f>+IF(1!AL22&lt;&gt;"",IF((1+OUT_1_Check!$Q$4)*SUM(1!AL19:AL21)&lt;1!AL22,1,IF((1-OUT_1_Check!$Q$4)*SUM(1!AL19:AL21)&gt;1!AL22,1,0)),IF(SUM(1!AL19:AL21)&lt;&gt;0,1,0))</f>
        <v>0</v>
      </c>
      <c r="AK26" s="77">
        <f>+IF(1!AM22&lt;&gt;"",IF((1+OUT_1_Check!$Q$4)*SUM(1!AM19:AM21)&lt;1!AM22,1,IF((1-OUT_1_Check!$Q$4)*SUM(1!AM19:AM21)&gt;1!AM22,1,0)),IF(SUM(1!AM19:AM21)&lt;&gt;0,1,0))</f>
        <v>0</v>
      </c>
      <c r="AL26" s="77">
        <f>+IF(1!AN22&lt;&gt;"",IF((1+OUT_1_Check!$Q$4)*SUM(1!AN19:AN21)&lt;1!AN22,1,IF((1-OUT_1_Check!$Q$4)*SUM(1!AN19:AN21)&gt;1!AN22,1,0)),IF(SUM(1!AN19:AN21)&lt;&gt;0,1,0))</f>
        <v>1</v>
      </c>
      <c r="AM26" s="77" t="e">
        <f>+IF(1!#REF!&lt;&gt;"",IF((1+OUT_1_Check!$Q$4)*SUM(1!#REF!)&lt;1!#REF!,1,IF((1-OUT_1_Check!$Q$4)*SUM(1!#REF!)&gt;1!#REF!,1,0)),IF(SUM(1!#REF!)&lt;&gt;0,1,0))</f>
        <v>#REF!</v>
      </c>
      <c r="AN26" s="77">
        <f>+IF(1!AO22&lt;&gt;"",IF((1+OUT_1_Check!$Q$4)*SUM(1!AO19:AO21)&lt;1!AO22,1,IF((1-OUT_1_Check!$Q$4)*SUM(1!AO19:AO21)&gt;1!AO22,1,0)),IF(SUM(1!AO19:AO21)&lt;&gt;0,1,0))</f>
        <v>0</v>
      </c>
      <c r="AO26" s="77">
        <f>+IF(1!AP22&lt;&gt;"",IF((1+OUT_1_Check!$Q$4)*SUM(1!AP19:AP21)&lt;1!AP22,1,IF((1-OUT_1_Check!$Q$4)*SUM(1!AP19:AP21)&gt;1!AP22,1,0)),IF(SUM(1!AP19:AP21)&lt;&gt;0,1,0))</f>
        <v>1</v>
      </c>
      <c r="AP26" s="77">
        <f>+IF(1!AQ22&lt;&gt;"",IF((1+OUT_1_Check!$Q$4)*SUM(1!AQ19:AQ21)&lt;1!AQ22,1,IF((1-OUT_1_Check!$Q$4)*SUM(1!AQ19:AQ21)&gt;1!AQ22,1,0)),IF(SUM(1!AQ19:AQ21)&lt;&gt;0,1,0))</f>
        <v>1</v>
      </c>
      <c r="AQ26" s="77">
        <f>+IF(1!AR22&lt;&gt;"",IF((1+OUT_1_Check!$Q$4)*SUM(1!AR19:AR21)&lt;1!AR22,1,IF((1-OUT_1_Check!$Q$4)*SUM(1!AR19:AR21)&gt;1!AR22,1,0)),IF(SUM(1!AR19:AR21)&lt;&gt;0,1,0))</f>
        <v>1</v>
      </c>
      <c r="AR26" s="77">
        <f>+IF(1!AS22&lt;&gt;"",IF((1+OUT_1_Check!$Q$4)*SUM(1!AS19:AS21)&lt;1!AS22,1,IF((1-OUT_1_Check!$Q$4)*SUM(1!AS19:AS21)&gt;1!AS22,1,0)),IF(SUM(1!AS19:AS21)&lt;&gt;0,1,0))</f>
        <v>1</v>
      </c>
      <c r="AS26" s="87">
        <f>+IF(1!AT22&lt;&gt;"",IF((1+OUT_1_Check!$Q$4)*SUM(1!D22:AS22)&lt;2*1!AT22,1,IF((1-OUT_1_Check!$Q$4)*SUM(1!D22:AS22)&gt;2*1!AT22,1,0)),IF(SUM(1!D22:AS22)&lt;&gt;0,1,0))</f>
        <v>1</v>
      </c>
    </row>
    <row r="27" spans="1:66" s="56" customFormat="1" ht="18" customHeight="1">
      <c r="A27" s="52"/>
      <c r="B27" s="54"/>
      <c r="C27" s="54"/>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47"/>
      <c r="AU27" s="47"/>
      <c r="AW27" s="47"/>
      <c r="AX27" s="47"/>
      <c r="AY27" s="47"/>
      <c r="AZ27" s="47"/>
      <c r="BA27" s="47"/>
      <c r="BB27" s="47"/>
      <c r="BC27" s="47"/>
      <c r="BD27" s="47"/>
      <c r="BE27" s="47"/>
      <c r="BF27" s="47"/>
      <c r="BG27" s="47"/>
      <c r="BH27" s="47"/>
      <c r="BI27" s="47"/>
      <c r="BJ27" s="47"/>
      <c r="BK27" s="47"/>
      <c r="BL27" s="47"/>
      <c r="BM27" s="47"/>
      <c r="BN27" s="47"/>
    </row>
    <row r="28" spans="1:66" s="56" customFormat="1" ht="18" customHeight="1">
      <c r="A28" s="64"/>
      <c r="B28" s="53" t="s">
        <v>95</v>
      </c>
      <c r="C28" s="54"/>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47"/>
      <c r="AU28" s="47"/>
      <c r="AW28" s="47"/>
      <c r="AX28" s="47"/>
      <c r="AY28" s="47"/>
      <c r="AZ28" s="47"/>
      <c r="BA28" s="47"/>
      <c r="BB28" s="47"/>
      <c r="BC28" s="47"/>
      <c r="BD28" s="47"/>
      <c r="BE28" s="47"/>
      <c r="BF28" s="47"/>
      <c r="BG28" s="47"/>
      <c r="BH28" s="47"/>
      <c r="BI28" s="47"/>
      <c r="BJ28" s="47"/>
      <c r="BK28" s="47"/>
      <c r="BL28" s="47"/>
      <c r="BM28" s="47"/>
      <c r="BN28" s="47"/>
    </row>
    <row r="29" spans="1:66" s="56" customFormat="1" ht="18" customHeight="1">
      <c r="A29" s="64"/>
      <c r="B29" s="53" t="s">
        <v>12</v>
      </c>
      <c r="C29" s="54"/>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47"/>
      <c r="AU29" s="47"/>
      <c r="AW29" s="47"/>
      <c r="AX29" s="47"/>
      <c r="AY29" s="47"/>
      <c r="AZ29" s="47"/>
      <c r="BA29" s="47"/>
      <c r="BB29" s="47"/>
      <c r="BC29" s="47"/>
      <c r="BD29" s="47"/>
      <c r="BE29" s="47"/>
      <c r="BF29" s="47"/>
      <c r="BG29" s="47"/>
      <c r="BH29" s="47"/>
      <c r="BI29" s="47"/>
      <c r="BJ29" s="47"/>
      <c r="BK29" s="47"/>
      <c r="BL29" s="47"/>
      <c r="BM29" s="47"/>
      <c r="BN29" s="47"/>
    </row>
    <row r="30" spans="1:48" s="47" customFormat="1" ht="18" customHeight="1">
      <c r="A30" s="64"/>
      <c r="B30" s="58" t="s">
        <v>106</v>
      </c>
      <c r="C30" s="59"/>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87">
        <f>+IF(1!AT25&lt;&gt;"",IF((1+OUT_1_Check!$Q$4)*SUM(1!D25:AS25)&lt;2*1!AT25,1,IF((1-OUT_1_Check!$Q$4)*SUM(1!D25:AS25)&gt;2*1!AT25,1,0)),IF(SUM(1!D25:AS25)&lt;&gt;0,1,0))</f>
        <v>1</v>
      </c>
      <c r="AV30" s="56"/>
    </row>
    <row r="31" spans="1:48" s="47" customFormat="1" ht="18" customHeight="1">
      <c r="A31" s="57"/>
      <c r="B31" s="58" t="s">
        <v>107</v>
      </c>
      <c r="C31" s="59"/>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87">
        <f>+IF(1!AT26&lt;&gt;"",IF((1+OUT_1_Check!$Q$4)*SUM(1!D26:AS26)&lt;2*1!AT26,1,IF((1-OUT_1_Check!$Q$4)*SUM(1!D26:AS26)&gt;2*1!AT26,1,0)),IF(SUM(1!D26:AS26)&lt;&gt;0,1,0))</f>
        <v>0</v>
      </c>
      <c r="AV31" s="56"/>
    </row>
    <row r="32" spans="1:48" s="47" customFormat="1" ht="18" customHeight="1">
      <c r="A32" s="52"/>
      <c r="B32" s="58" t="s">
        <v>108</v>
      </c>
      <c r="C32" s="59"/>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87">
        <f>+IF(1!AT27&lt;&gt;"",IF((1+OUT_1_Check!$Q$4)*SUM(1!D27:AS27)&lt;2*1!AT27,1,IF((1-OUT_1_Check!$Q$4)*SUM(1!D27:AS27)&gt;2*1!AT27,1,0)),IF(SUM(1!D27:AS27)&lt;&gt;0,1,0))</f>
        <v>1</v>
      </c>
      <c r="AV32" s="56"/>
    </row>
    <row r="33" spans="1:66" s="56" customFormat="1" ht="18" customHeight="1">
      <c r="A33" s="64"/>
      <c r="B33" s="59" t="s">
        <v>11</v>
      </c>
      <c r="C33" s="59"/>
      <c r="D33" s="77">
        <f>+IF(1!D28&lt;&gt;"",IF((1+OUT_1_Check!$Q$4)*SUM(1!D25:D27)&lt;1!D28,1,IF((1-OUT_1_Check!$Q$4)*SUM(1!D25:D27)&gt;1!D28,1,0)),IF(SUM(1!D25:D27)&lt;&gt;0,1,0))</f>
        <v>0</v>
      </c>
      <c r="E33" s="77">
        <f>+IF(1!E28&lt;&gt;"",IF((1+OUT_1_Check!$Q$4)*SUM(1!E25:E27)&lt;1!E28,1,IF((1-OUT_1_Check!$Q$4)*SUM(1!E25:E27)&gt;1!E28,1,0)),IF(SUM(1!E25:E27)&lt;&gt;0,1,0))</f>
        <v>0</v>
      </c>
      <c r="F33" s="77">
        <f>+IF(1!F28&lt;&gt;"",IF((1+OUT_1_Check!$Q$4)*SUM(1!F25:F27)&lt;1!F28,1,IF((1-OUT_1_Check!$Q$4)*SUM(1!F25:F27)&gt;1!F28,1,0)),IF(SUM(1!F25:F27)&lt;&gt;0,1,0))</f>
        <v>0</v>
      </c>
      <c r="G33" s="77">
        <f>+IF(1!G28&lt;&gt;"",IF((1+OUT_1_Check!$Q$4)*SUM(1!G25:G27)&lt;1!G28,1,IF((1-OUT_1_Check!$Q$4)*SUM(1!G25:G27)&gt;1!G28,1,0)),IF(SUM(1!G25:G27)&lt;&gt;0,1,0))</f>
        <v>0</v>
      </c>
      <c r="H33" s="77">
        <f>+IF(1!H28&lt;&gt;"",IF((1+OUT_1_Check!$Q$4)*SUM(1!H25:H27)&lt;1!H28,1,IF((1-OUT_1_Check!$Q$4)*SUM(1!H25:H27)&gt;1!H28,1,0)),IF(SUM(1!H25:H27)&lt;&gt;0,1,0))</f>
        <v>1</v>
      </c>
      <c r="I33" s="77">
        <f>+IF(1!I28&lt;&gt;"",IF((1+OUT_1_Check!$Q$4)*SUM(1!I25:I27)&lt;1!I28,1,IF((1-OUT_1_Check!$Q$4)*SUM(1!I25:I27)&gt;1!I28,1,0)),IF(SUM(1!I25:I27)&lt;&gt;0,1,0))</f>
        <v>1</v>
      </c>
      <c r="J33" s="77">
        <f>+IF(1!J28&lt;&gt;"",IF((1+OUT_1_Check!$Q$4)*SUM(1!J25:J27)&lt;1!J28,1,IF((1-OUT_1_Check!$Q$4)*SUM(1!J25:J27)&gt;1!J28,1,0)),IF(SUM(1!J25:J27)&lt;&gt;0,1,0))</f>
        <v>1</v>
      </c>
      <c r="K33" s="77">
        <f>+IF(1!L28&lt;&gt;"",IF((1+OUT_1_Check!$Q$4)*SUM(1!L25:L27)&lt;1!L28,1,IF((1-OUT_1_Check!$Q$4)*SUM(1!L25:L27)&gt;1!L28,1,0)),IF(SUM(1!L25:L27)&lt;&gt;0,1,0))</f>
        <v>0</v>
      </c>
      <c r="L33" s="77">
        <f>+IF(1!M28&lt;&gt;"",IF((1+OUT_1_Check!$Q$4)*SUM(1!M25:M27)&lt;1!M28,1,IF((1-OUT_1_Check!$Q$4)*SUM(1!M25:M27)&gt;1!M28,1,0)),IF(SUM(1!M25:M27)&lt;&gt;0,1,0))</f>
        <v>0</v>
      </c>
      <c r="M33" s="77">
        <f>+IF(1!N28&lt;&gt;"",IF((1+OUT_1_Check!$Q$4)*SUM(1!N25:N27)&lt;1!N28,1,IF((1-OUT_1_Check!$Q$4)*SUM(1!N25:N27)&gt;1!N28,1,0)),IF(SUM(1!N25:N27)&lt;&gt;0,1,0))</f>
        <v>0</v>
      </c>
      <c r="N33" s="77">
        <f>+IF(1!P28&lt;&gt;"",IF((1+OUT_1_Check!$Q$4)*SUM(1!P25:P27)&lt;1!P28,1,IF((1-OUT_1_Check!$Q$4)*SUM(1!P25:P27)&gt;1!P28,1,0)),IF(SUM(1!P25:P27)&lt;&gt;0,1,0))</f>
        <v>1</v>
      </c>
      <c r="O33" s="77">
        <f>+IF(1!Q28&lt;&gt;"",IF((1+OUT_1_Check!$Q$4)*SUM(1!Q25:Q27)&lt;1!Q28,1,IF((1-OUT_1_Check!$Q$4)*SUM(1!Q25:Q27)&gt;1!Q28,1,0)),IF(SUM(1!Q25:Q27)&lt;&gt;0,1,0))</f>
        <v>1</v>
      </c>
      <c r="P33" s="77">
        <f>+IF(1!R28&lt;&gt;"",IF((1+OUT_1_Check!$Q$4)*SUM(1!R25:R27)&lt;1!R28,1,IF((1-OUT_1_Check!$Q$4)*SUM(1!R25:R27)&gt;1!R28,1,0)),IF(SUM(1!R25:R27)&lt;&gt;0,1,0))</f>
        <v>0</v>
      </c>
      <c r="Q33" s="77">
        <f>+IF(1!S28&lt;&gt;"",IF((1+OUT_1_Check!$Q$4)*SUM(1!S25:S27)&lt;1!S28,1,IF((1-OUT_1_Check!$Q$4)*SUM(1!S25:S27)&gt;1!S28,1,0)),IF(SUM(1!S25:S27)&lt;&gt;0,1,0))</f>
        <v>1</v>
      </c>
      <c r="R33" s="77">
        <f>+IF(1!T28&lt;&gt;"",IF((1+OUT_1_Check!$Q$4)*SUM(1!T25:T27)&lt;1!T28,1,IF((1-OUT_1_Check!$Q$4)*SUM(1!T25:T27)&gt;1!T28,1,0)),IF(SUM(1!T25:T27)&lt;&gt;0,1,0))</f>
        <v>0</v>
      </c>
      <c r="S33" s="77">
        <f>+IF(1!U28&lt;&gt;"",IF((1+OUT_1_Check!$Q$4)*SUM(1!U25:U27)&lt;1!U28,1,IF((1-OUT_1_Check!$Q$4)*SUM(1!U25:U27)&gt;1!U28,1,0)),IF(SUM(1!U25:U27)&lt;&gt;0,1,0))</f>
        <v>0</v>
      </c>
      <c r="T33" s="77">
        <f>+IF(1!V28&lt;&gt;"",IF((1+OUT_1_Check!$Q$4)*SUM(1!V25:V27)&lt;1!V28,1,IF((1-OUT_1_Check!$Q$4)*SUM(1!V25:V27)&gt;1!V28,1,0)),IF(SUM(1!V25:V27)&lt;&gt;0,1,0))</f>
        <v>1</v>
      </c>
      <c r="U33" s="77">
        <f>+IF(1!W28&lt;&gt;"",IF((1+OUT_1_Check!$Q$4)*SUM(1!W25:W27)&lt;1!W28,1,IF((1-OUT_1_Check!$Q$4)*SUM(1!W25:W27)&gt;1!W28,1,0)),IF(SUM(1!W25:W27)&lt;&gt;0,1,0))</f>
        <v>1</v>
      </c>
      <c r="V33" s="77">
        <f>+IF(1!X28&lt;&gt;"",IF((1+OUT_1_Check!$Q$4)*SUM(1!X25:X27)&lt;1!X28,1,IF((1-OUT_1_Check!$Q$4)*SUM(1!X25:X27)&gt;1!X28,1,0)),IF(SUM(1!X25:X27)&lt;&gt;0,1,0))</f>
        <v>0</v>
      </c>
      <c r="W33" s="77">
        <f>+IF(1!Y28&lt;&gt;"",IF((1+OUT_1_Check!$Q$4)*SUM(1!Y25:Y27)&lt;1!Y28,1,IF((1-OUT_1_Check!$Q$4)*SUM(1!Y25:Y27)&gt;1!Y28,1,0)),IF(SUM(1!Y25:Y27)&lt;&gt;0,1,0))</f>
        <v>0</v>
      </c>
      <c r="X33" s="77">
        <f>+IF(1!Z28&lt;&gt;"",IF((1+OUT_1_Check!$Q$4)*SUM(1!Z25:Z27)&lt;1!Z28,1,IF((1-OUT_1_Check!$Q$4)*SUM(1!Z25:Z27)&gt;1!Z28,1,0)),IF(SUM(1!Z25:Z27)&lt;&gt;0,1,0))</f>
        <v>0</v>
      </c>
      <c r="Y33" s="77">
        <f>+IF(1!AA28&lt;&gt;"",IF((1+OUT_1_Check!$Q$4)*SUM(1!AA25:AA27)&lt;1!AA28,1,IF((1-OUT_1_Check!$Q$4)*SUM(1!AA25:AA27)&gt;1!AA28,1,0)),IF(SUM(1!AA25:AA27)&lt;&gt;0,1,0))</f>
        <v>0</v>
      </c>
      <c r="Z33" s="77">
        <f>+IF(1!AB28&lt;&gt;"",IF((1+OUT_1_Check!$Q$4)*SUM(1!AB25:AB27)&lt;1!AB28,1,IF((1-OUT_1_Check!$Q$4)*SUM(1!AB25:AB27)&gt;1!AB28,1,0)),IF(SUM(1!AB25:AB27)&lt;&gt;0,1,0))</f>
        <v>0</v>
      </c>
      <c r="AA33" s="77">
        <f>+IF(1!AC28&lt;&gt;"",IF((1+OUT_1_Check!$Q$4)*SUM(1!AC25:AC27)&lt;1!AC28,1,IF((1-OUT_1_Check!$Q$4)*SUM(1!AC25:AC27)&gt;1!AC28,1,0)),IF(SUM(1!AC25:AC27)&lt;&gt;0,1,0))</f>
        <v>0</v>
      </c>
      <c r="AB33" s="77">
        <f>+IF(1!AD28&lt;&gt;"",IF((1+OUT_1_Check!$Q$4)*SUM(1!AD25:AD27)&lt;1!AD28,1,IF((1-OUT_1_Check!$Q$4)*SUM(1!AD25:AD27)&gt;1!AD28,1,0)),IF(SUM(1!AD25:AD27)&lt;&gt;0,1,0))</f>
        <v>1</v>
      </c>
      <c r="AC33" s="77">
        <f>+IF(1!AE28&lt;&gt;"",IF((1+OUT_1_Check!$Q$4)*SUM(1!AE25:AE27)&lt;1!AE28,1,IF((1-OUT_1_Check!$Q$4)*SUM(1!AE25:AE27)&gt;1!AE28,1,0)),IF(SUM(1!AE25:AE27)&lt;&gt;0,1,0))</f>
        <v>0</v>
      </c>
      <c r="AD33" s="77">
        <f>+IF(1!AF28&lt;&gt;"",IF((1+OUT_1_Check!$Q$4)*SUM(1!AF25:AF27)&lt;1!AF28,1,IF((1-OUT_1_Check!$Q$4)*SUM(1!AF25:AF27)&gt;1!AF28,1,0)),IF(SUM(1!AF25:AF27)&lt;&gt;0,1,0))</f>
        <v>0</v>
      </c>
      <c r="AE33" s="77">
        <f>+IF(1!AG28&lt;&gt;"",IF((1+OUT_1_Check!$Q$4)*SUM(1!AG25:AG27)&lt;1!AG28,1,IF((1-OUT_1_Check!$Q$4)*SUM(1!AG25:AG27)&gt;1!AG28,1,0)),IF(SUM(1!AG25:AG27)&lt;&gt;0,1,0))</f>
        <v>1</v>
      </c>
      <c r="AF33" s="77">
        <f>+IF(1!AH28&lt;&gt;"",IF((1+OUT_1_Check!$Q$4)*SUM(1!AH25:AH27)&lt;1!AH28,1,IF((1-OUT_1_Check!$Q$4)*SUM(1!AH25:AH27)&gt;1!AH28,1,0)),IF(SUM(1!AH25:AH27)&lt;&gt;0,1,0))</f>
        <v>0</v>
      </c>
      <c r="AG33" s="77">
        <f>+IF(1!AI28&lt;&gt;"",IF((1+OUT_1_Check!$Q$4)*SUM(1!AI25:AI27)&lt;1!AI28,1,IF((1-OUT_1_Check!$Q$4)*SUM(1!AI25:AI27)&gt;1!AI28,1,0)),IF(SUM(1!AI25:AI27)&lt;&gt;0,1,0))</f>
        <v>1</v>
      </c>
      <c r="AH33" s="77">
        <f>+IF(1!AJ28&lt;&gt;"",IF((1+OUT_1_Check!$Q$4)*SUM(1!AJ25:AJ27)&lt;1!AJ28,1,IF((1-OUT_1_Check!$Q$4)*SUM(1!AJ25:AJ27)&gt;1!AJ28,1,0)),IF(SUM(1!AJ25:AJ27)&lt;&gt;0,1,0))</f>
        <v>0</v>
      </c>
      <c r="AI33" s="77">
        <f>+IF(1!AK28&lt;&gt;"",IF((1+OUT_1_Check!$Q$4)*SUM(1!AK25:AK27)&lt;1!AK28,1,IF((1-OUT_1_Check!$Q$4)*SUM(1!AK25:AK27)&gt;1!AK28,1,0)),IF(SUM(1!AK25:AK27)&lt;&gt;0,1,0))</f>
        <v>0</v>
      </c>
      <c r="AJ33" s="77">
        <f>+IF(1!AL28&lt;&gt;"",IF((1+OUT_1_Check!$Q$4)*SUM(1!AL25:AL27)&lt;1!AL28,1,IF((1-OUT_1_Check!$Q$4)*SUM(1!AL25:AL27)&gt;1!AL28,1,0)),IF(SUM(1!AL25:AL27)&lt;&gt;0,1,0))</f>
        <v>0</v>
      </c>
      <c r="AK33" s="77">
        <f>+IF(1!AM28&lt;&gt;"",IF((1+OUT_1_Check!$Q$4)*SUM(1!AM25:AM27)&lt;1!AM28,1,IF((1-OUT_1_Check!$Q$4)*SUM(1!AM25:AM27)&gt;1!AM28,1,0)),IF(SUM(1!AM25:AM27)&lt;&gt;0,1,0))</f>
        <v>0</v>
      </c>
      <c r="AL33" s="77">
        <f>+IF(1!AN28&lt;&gt;"",IF((1+OUT_1_Check!$Q$4)*SUM(1!AN25:AN27)&lt;1!AN28,1,IF((1-OUT_1_Check!$Q$4)*SUM(1!AN25:AN27)&gt;1!AN28,1,0)),IF(SUM(1!AN25:AN27)&lt;&gt;0,1,0))</f>
        <v>1</v>
      </c>
      <c r="AM33" s="77" t="e">
        <f>+IF(1!#REF!&lt;&gt;"",IF((1+OUT_1_Check!$Q$4)*SUM(1!#REF!)&lt;1!#REF!,1,IF((1-OUT_1_Check!$Q$4)*SUM(1!#REF!)&gt;1!#REF!,1,0)),IF(SUM(1!#REF!)&lt;&gt;0,1,0))</f>
        <v>#REF!</v>
      </c>
      <c r="AN33" s="77">
        <f>+IF(1!AO28&lt;&gt;"",IF((1+OUT_1_Check!$Q$4)*SUM(1!AO25:AO27)&lt;1!AO28,1,IF((1-OUT_1_Check!$Q$4)*SUM(1!AO25:AO27)&gt;1!AO28,1,0)),IF(SUM(1!AO25:AO27)&lt;&gt;0,1,0))</f>
        <v>1</v>
      </c>
      <c r="AO33" s="77">
        <f>+IF(1!AP28&lt;&gt;"",IF((1+OUT_1_Check!$Q$4)*SUM(1!AP25:AP27)&lt;1!AP28,1,IF((1-OUT_1_Check!$Q$4)*SUM(1!AP25:AP27)&gt;1!AP28,1,0)),IF(SUM(1!AP25:AP27)&lt;&gt;0,1,0))</f>
        <v>1</v>
      </c>
      <c r="AP33" s="77">
        <f>+IF(1!AQ28&lt;&gt;"",IF((1+OUT_1_Check!$Q$4)*SUM(1!AQ25:AQ27)&lt;1!AQ28,1,IF((1-OUT_1_Check!$Q$4)*SUM(1!AQ25:AQ27)&gt;1!AQ28,1,0)),IF(SUM(1!AQ25:AQ27)&lt;&gt;0,1,0))</f>
        <v>1</v>
      </c>
      <c r="AQ33" s="77">
        <f>+IF(1!AR28&lt;&gt;"",IF((1+OUT_1_Check!$Q$4)*SUM(1!AR25:AR27)&lt;1!AR28,1,IF((1-OUT_1_Check!$Q$4)*SUM(1!AR25:AR27)&gt;1!AR28,1,0)),IF(SUM(1!AR25:AR27)&lt;&gt;0,1,0))</f>
        <v>1</v>
      </c>
      <c r="AR33" s="77">
        <f>+IF(1!AS28&lt;&gt;"",IF((1+OUT_1_Check!$Q$4)*SUM(1!AS25:AS27)&lt;1!AS28,1,IF((1-OUT_1_Check!$Q$4)*SUM(1!AS25:AS27)&gt;1!AS28,1,0)),IF(SUM(1!AS25:AS27)&lt;&gt;0,1,0))</f>
        <v>1</v>
      </c>
      <c r="AS33" s="87">
        <f>+IF(1!AT28&lt;&gt;"",IF((1+OUT_1_Check!$Q$4)*SUM(1!D28:AS28)&lt;2*1!AT28,1,IF((1-OUT_1_Check!$Q$4)*SUM(1!D28:AS28)&gt;2*1!AT28,1,0)),IF(SUM(1!D28:AS28)&lt;&gt;0,1,0))</f>
        <v>1</v>
      </c>
      <c r="AT33" s="47"/>
      <c r="AU33" s="47"/>
      <c r="AW33" s="47"/>
      <c r="AX33" s="47"/>
      <c r="AY33" s="47"/>
      <c r="AZ33" s="47"/>
      <c r="BA33" s="47"/>
      <c r="BB33" s="47"/>
      <c r="BC33" s="47"/>
      <c r="BD33" s="47"/>
      <c r="BE33" s="47"/>
      <c r="BF33" s="47"/>
      <c r="BG33" s="47"/>
      <c r="BH33" s="47"/>
      <c r="BI33" s="47"/>
      <c r="BJ33" s="47"/>
      <c r="BK33" s="47"/>
      <c r="BL33" s="47"/>
      <c r="BM33" s="47"/>
      <c r="BN33" s="47"/>
    </row>
    <row r="34" spans="1:48" s="47" customFormat="1" ht="18" customHeight="1">
      <c r="A34" s="57"/>
      <c r="B34" s="59" t="s">
        <v>22</v>
      </c>
      <c r="C34" s="5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90">
        <f>+IF(1!AT29&lt;&gt;"",IF(1!AT29&lt;1!AT28,1,0),IF(1!AT28&lt;&gt;0,1,0))</f>
        <v>0</v>
      </c>
      <c r="AV34" s="56"/>
    </row>
    <row r="35" spans="1:66" s="56" customFormat="1" ht="18" customHeight="1">
      <c r="A35" s="64"/>
      <c r="B35" s="65"/>
      <c r="C35" s="65"/>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47"/>
      <c r="AU35" s="47"/>
      <c r="AW35" s="47"/>
      <c r="AX35" s="47"/>
      <c r="AY35" s="47"/>
      <c r="AZ35" s="47"/>
      <c r="BA35" s="47"/>
      <c r="BB35" s="47"/>
      <c r="BC35" s="47"/>
      <c r="BD35" s="47"/>
      <c r="BE35" s="47"/>
      <c r="BF35" s="47"/>
      <c r="BG35" s="47"/>
      <c r="BH35" s="47"/>
      <c r="BI35" s="47"/>
      <c r="BJ35" s="47"/>
      <c r="BK35" s="47"/>
      <c r="BL35" s="47"/>
      <c r="BM35" s="47"/>
      <c r="BN35" s="47"/>
    </row>
    <row r="36" spans="1:66" s="56" customFormat="1" ht="18" customHeight="1">
      <c r="A36" s="57"/>
      <c r="B36" s="53" t="s">
        <v>13</v>
      </c>
      <c r="C36" s="54"/>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47"/>
      <c r="AU36" s="47"/>
      <c r="AW36" s="47"/>
      <c r="AX36" s="47"/>
      <c r="AY36" s="47"/>
      <c r="AZ36" s="47"/>
      <c r="BA36" s="47"/>
      <c r="BB36" s="47"/>
      <c r="BC36" s="47"/>
      <c r="BD36" s="47"/>
      <c r="BE36" s="47"/>
      <c r="BF36" s="47"/>
      <c r="BG36" s="47"/>
      <c r="BH36" s="47"/>
      <c r="BI36" s="47"/>
      <c r="BJ36" s="47"/>
      <c r="BK36" s="47"/>
      <c r="BL36" s="47"/>
      <c r="BM36" s="47"/>
      <c r="BN36" s="47"/>
    </row>
    <row r="37" spans="1:48" s="47" customFormat="1" ht="18" customHeight="1">
      <c r="A37" s="57"/>
      <c r="B37" s="58" t="s">
        <v>106</v>
      </c>
      <c r="C37" s="59"/>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87">
        <f>+IF(1!AT31&lt;&gt;"",IF((1+OUT_1_Check!$Q$4)*SUM(1!D31:AS31)&lt;2*1!AT31,1,IF((1-OUT_1_Check!$Q$4)*SUM(1!D31:AS31)&gt;2*1!AT31,1,0)),IF(SUM(1!D31:AS31)&lt;&gt;0,1,0))</f>
        <v>1</v>
      </c>
      <c r="AV37" s="56"/>
    </row>
    <row r="38" spans="1:48" s="47" customFormat="1" ht="18" customHeight="1">
      <c r="A38" s="57"/>
      <c r="B38" s="58" t="s">
        <v>107</v>
      </c>
      <c r="C38" s="59"/>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87">
        <f>+IF(1!AT32&lt;&gt;"",IF((1+OUT_1_Check!$Q$4)*SUM(1!D32:AS32)&lt;2*1!AT32,1,IF((1-OUT_1_Check!$Q$4)*SUM(1!D32:AS32)&gt;2*1!AT32,1,0)),IF(SUM(1!D32:AS32)&lt;&gt;0,1,0))</f>
        <v>1</v>
      </c>
      <c r="AV38" s="56"/>
    </row>
    <row r="39" spans="1:48" s="47" customFormat="1" ht="18" customHeight="1">
      <c r="A39" s="52"/>
      <c r="B39" s="58" t="s">
        <v>108</v>
      </c>
      <c r="C39" s="59"/>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87">
        <f>+IF(1!AT33&lt;&gt;"",IF((1+OUT_1_Check!$Q$4)*SUM(1!D33:AS33)&lt;2*1!AT33,1,IF((1-OUT_1_Check!$Q$4)*SUM(1!D33:AS33)&gt;2*1!AT33,1,0)),IF(SUM(1!D33:AS33)&lt;&gt;0,1,0))</f>
        <v>1</v>
      </c>
      <c r="AV39" s="56"/>
    </row>
    <row r="40" spans="1:48" s="47" customFormat="1" ht="18" customHeight="1">
      <c r="A40" s="57"/>
      <c r="B40" s="59" t="s">
        <v>11</v>
      </c>
      <c r="C40" s="59"/>
      <c r="D40" s="77">
        <f>+IF(1!D34&lt;&gt;"",IF((1+OUT_1_Check!$Q$4)*SUM(1!D31:D33)&lt;1!D34,1,IF((1-OUT_1_Check!$Q$4)*SUM(1!D31:D33)&gt;1!D34,1,0)),IF(SUM(1!D31:D33)&lt;&gt;0,1,0))</f>
        <v>0</v>
      </c>
      <c r="E40" s="77">
        <f>+IF(1!E34&lt;&gt;"",IF((1+OUT_1_Check!$Q$4)*SUM(1!E31:E33)&lt;1!E34,1,IF((1-OUT_1_Check!$Q$4)*SUM(1!E31:E33)&gt;1!E34,1,0)),IF(SUM(1!E31:E33)&lt;&gt;0,1,0))</f>
        <v>1</v>
      </c>
      <c r="F40" s="77">
        <f>+IF(1!F34&lt;&gt;"",IF((1+OUT_1_Check!$Q$4)*SUM(1!F31:F33)&lt;1!F34,1,IF((1-OUT_1_Check!$Q$4)*SUM(1!F31:F33)&gt;1!F34,1,0)),IF(SUM(1!F31:F33)&lt;&gt;0,1,0))</f>
        <v>0</v>
      </c>
      <c r="G40" s="77">
        <f>+IF(1!G34&lt;&gt;"",IF((1+OUT_1_Check!$Q$4)*SUM(1!G31:G33)&lt;1!G34,1,IF((1-OUT_1_Check!$Q$4)*SUM(1!G31:G33)&gt;1!G34,1,0)),IF(SUM(1!G31:G33)&lt;&gt;0,1,0))</f>
        <v>0</v>
      </c>
      <c r="H40" s="77">
        <f>+IF(1!H34&lt;&gt;"",IF((1+OUT_1_Check!$Q$4)*SUM(1!H31:H33)&lt;1!H34,1,IF((1-OUT_1_Check!$Q$4)*SUM(1!H31:H33)&gt;1!H34,1,0)),IF(SUM(1!H31:H33)&lt;&gt;0,1,0))</f>
        <v>1</v>
      </c>
      <c r="I40" s="77">
        <f>+IF(1!I34&lt;&gt;"",IF((1+OUT_1_Check!$Q$4)*SUM(1!I31:I33)&lt;1!I34,1,IF((1-OUT_1_Check!$Q$4)*SUM(1!I31:I33)&gt;1!I34,1,0)),IF(SUM(1!I31:I33)&lt;&gt;0,1,0))</f>
        <v>1</v>
      </c>
      <c r="J40" s="77">
        <f>+IF(1!J34&lt;&gt;"",IF((1+OUT_1_Check!$Q$4)*SUM(1!J31:J33)&lt;1!J34,1,IF((1-OUT_1_Check!$Q$4)*SUM(1!J31:J33)&gt;1!J34,1,0)),IF(SUM(1!J31:J33)&lt;&gt;0,1,0))</f>
        <v>1</v>
      </c>
      <c r="K40" s="77">
        <f>+IF(1!L34&lt;&gt;"",IF((1+OUT_1_Check!$Q$4)*SUM(1!L31:L33)&lt;1!L34,1,IF((1-OUT_1_Check!$Q$4)*SUM(1!L31:L33)&gt;1!L34,1,0)),IF(SUM(1!L31:L33)&lt;&gt;0,1,0))</f>
        <v>0</v>
      </c>
      <c r="L40" s="77">
        <f>+IF(1!M34&lt;&gt;"",IF((1+OUT_1_Check!$Q$4)*SUM(1!M31:M33)&lt;1!M34,1,IF((1-OUT_1_Check!$Q$4)*SUM(1!M31:M33)&gt;1!M34,1,0)),IF(SUM(1!M31:M33)&lt;&gt;0,1,0))</f>
        <v>0</v>
      </c>
      <c r="M40" s="77">
        <f>+IF(1!N34&lt;&gt;"",IF((1+OUT_1_Check!$Q$4)*SUM(1!N31:N33)&lt;1!N34,1,IF((1-OUT_1_Check!$Q$4)*SUM(1!N31:N33)&gt;1!N34,1,0)),IF(SUM(1!N31:N33)&lt;&gt;0,1,0))</f>
        <v>0</v>
      </c>
      <c r="N40" s="77">
        <f>+IF(1!P34&lt;&gt;"",IF((1+OUT_1_Check!$Q$4)*SUM(1!P31:P33)&lt;1!P34,1,IF((1-OUT_1_Check!$Q$4)*SUM(1!P31:P33)&gt;1!P34,1,0)),IF(SUM(1!P31:P33)&lt;&gt;0,1,0))</f>
        <v>1</v>
      </c>
      <c r="O40" s="77">
        <f>+IF(1!Q34&lt;&gt;"",IF((1+OUT_1_Check!$Q$4)*SUM(1!Q31:Q33)&lt;1!Q34,1,IF((1-OUT_1_Check!$Q$4)*SUM(1!Q31:Q33)&gt;1!Q34,1,0)),IF(SUM(1!Q31:Q33)&lt;&gt;0,1,0))</f>
        <v>1</v>
      </c>
      <c r="P40" s="77">
        <f>+IF(1!R34&lt;&gt;"",IF((1+OUT_1_Check!$Q$4)*SUM(1!R31:R33)&lt;1!R34,1,IF((1-OUT_1_Check!$Q$4)*SUM(1!R31:R33)&gt;1!R34,1,0)),IF(SUM(1!R31:R33)&lt;&gt;0,1,0))</f>
        <v>0</v>
      </c>
      <c r="Q40" s="77">
        <f>+IF(1!S34&lt;&gt;"",IF((1+OUT_1_Check!$Q$4)*SUM(1!S31:S33)&lt;1!S34,1,IF((1-OUT_1_Check!$Q$4)*SUM(1!S31:S33)&gt;1!S34,1,0)),IF(SUM(1!S31:S33)&lt;&gt;0,1,0))</f>
        <v>1</v>
      </c>
      <c r="R40" s="77">
        <f>+IF(1!T34&lt;&gt;"",IF((1+OUT_1_Check!$Q$4)*SUM(1!T31:T33)&lt;1!T34,1,IF((1-OUT_1_Check!$Q$4)*SUM(1!T31:T33)&gt;1!T34,1,0)),IF(SUM(1!T31:T33)&lt;&gt;0,1,0))</f>
        <v>0</v>
      </c>
      <c r="S40" s="77">
        <f>+IF(1!U34&lt;&gt;"",IF((1+OUT_1_Check!$Q$4)*SUM(1!U31:U33)&lt;1!U34,1,IF((1-OUT_1_Check!$Q$4)*SUM(1!U31:U33)&gt;1!U34,1,0)),IF(SUM(1!U31:U33)&lt;&gt;0,1,0))</f>
        <v>0</v>
      </c>
      <c r="T40" s="77">
        <f>+IF(1!V34&lt;&gt;"",IF((1+OUT_1_Check!$Q$4)*SUM(1!V31:V33)&lt;1!V34,1,IF((1-OUT_1_Check!$Q$4)*SUM(1!V31:V33)&gt;1!V34,1,0)),IF(SUM(1!V31:V33)&lt;&gt;0,1,0))</f>
        <v>0</v>
      </c>
      <c r="U40" s="77">
        <f>+IF(1!W34&lt;&gt;"",IF((1+OUT_1_Check!$Q$4)*SUM(1!W31:W33)&lt;1!W34,1,IF((1-OUT_1_Check!$Q$4)*SUM(1!W31:W33)&gt;1!W34,1,0)),IF(SUM(1!W31:W33)&lt;&gt;0,1,0))</f>
        <v>1</v>
      </c>
      <c r="V40" s="77">
        <f>+IF(1!X34&lt;&gt;"",IF((1+OUT_1_Check!$Q$4)*SUM(1!X31:X33)&lt;1!X34,1,IF((1-OUT_1_Check!$Q$4)*SUM(1!X31:X33)&gt;1!X34,1,0)),IF(SUM(1!X31:X33)&lt;&gt;0,1,0))</f>
        <v>1</v>
      </c>
      <c r="W40" s="77">
        <f>+IF(1!Y34&lt;&gt;"",IF((1+OUT_1_Check!$Q$4)*SUM(1!Y31:Y33)&lt;1!Y34,1,IF((1-OUT_1_Check!$Q$4)*SUM(1!Y31:Y33)&gt;1!Y34,1,0)),IF(SUM(1!Y31:Y33)&lt;&gt;0,1,0))</f>
        <v>0</v>
      </c>
      <c r="X40" s="77">
        <f>+IF(1!Z34&lt;&gt;"",IF((1+OUT_1_Check!$Q$4)*SUM(1!Z31:Z33)&lt;1!Z34,1,IF((1-OUT_1_Check!$Q$4)*SUM(1!Z31:Z33)&gt;1!Z34,1,0)),IF(SUM(1!Z31:Z33)&lt;&gt;0,1,0))</f>
        <v>0</v>
      </c>
      <c r="Y40" s="77">
        <f>+IF(1!AA34&lt;&gt;"",IF((1+OUT_1_Check!$Q$4)*SUM(1!AA31:AA33)&lt;1!AA34,1,IF((1-OUT_1_Check!$Q$4)*SUM(1!AA31:AA33)&gt;1!AA34,1,0)),IF(SUM(1!AA31:AA33)&lt;&gt;0,1,0))</f>
        <v>0</v>
      </c>
      <c r="Z40" s="77">
        <f>+IF(1!AB34&lt;&gt;"",IF((1+OUT_1_Check!$Q$4)*SUM(1!AB31:AB33)&lt;1!AB34,1,IF((1-OUT_1_Check!$Q$4)*SUM(1!AB31:AB33)&gt;1!AB34,1,0)),IF(SUM(1!AB31:AB33)&lt;&gt;0,1,0))</f>
        <v>1</v>
      </c>
      <c r="AA40" s="77">
        <f>+IF(1!AC34&lt;&gt;"",IF((1+OUT_1_Check!$Q$4)*SUM(1!AC31:AC33)&lt;1!AC34,1,IF((1-OUT_1_Check!$Q$4)*SUM(1!AC31:AC33)&gt;1!AC34,1,0)),IF(SUM(1!AC31:AC33)&lt;&gt;0,1,0))</f>
        <v>1</v>
      </c>
      <c r="AB40" s="77">
        <f>+IF(1!AD34&lt;&gt;"",IF((1+OUT_1_Check!$Q$4)*SUM(1!AD31:AD33)&lt;1!AD34,1,IF((1-OUT_1_Check!$Q$4)*SUM(1!AD31:AD33)&gt;1!AD34,1,0)),IF(SUM(1!AD31:AD33)&lt;&gt;0,1,0))</f>
        <v>1</v>
      </c>
      <c r="AC40" s="77">
        <f>+IF(1!AE34&lt;&gt;"",IF((1+OUT_1_Check!$Q$4)*SUM(1!AE31:AE33)&lt;1!AE34,1,IF((1-OUT_1_Check!$Q$4)*SUM(1!AE31:AE33)&gt;1!AE34,1,0)),IF(SUM(1!AE31:AE33)&lt;&gt;0,1,0))</f>
        <v>0</v>
      </c>
      <c r="AD40" s="77">
        <f>+IF(1!AF34&lt;&gt;"",IF((1+OUT_1_Check!$Q$4)*SUM(1!AF31:AF33)&lt;1!AF34,1,IF((1-OUT_1_Check!$Q$4)*SUM(1!AF31:AF33)&gt;1!AF34,1,0)),IF(SUM(1!AF31:AF33)&lt;&gt;0,1,0))</f>
        <v>0</v>
      </c>
      <c r="AE40" s="77">
        <f>+IF(1!AG34&lt;&gt;"",IF((1+OUT_1_Check!$Q$4)*SUM(1!AG31:AG33)&lt;1!AG34,1,IF((1-OUT_1_Check!$Q$4)*SUM(1!AG31:AG33)&gt;1!AG34,1,0)),IF(SUM(1!AG31:AG33)&lt;&gt;0,1,0))</f>
        <v>1</v>
      </c>
      <c r="AF40" s="77">
        <f>+IF(1!AH34&lt;&gt;"",IF((1+OUT_1_Check!$Q$4)*SUM(1!AH31:AH33)&lt;1!AH34,1,IF((1-OUT_1_Check!$Q$4)*SUM(1!AH31:AH33)&gt;1!AH34,1,0)),IF(SUM(1!AH31:AH33)&lt;&gt;0,1,0))</f>
        <v>1</v>
      </c>
      <c r="AG40" s="77">
        <f>+IF(1!AI34&lt;&gt;"",IF((1+OUT_1_Check!$Q$4)*SUM(1!AI31:AI33)&lt;1!AI34,1,IF((1-OUT_1_Check!$Q$4)*SUM(1!AI31:AI33)&gt;1!AI34,1,0)),IF(SUM(1!AI31:AI33)&lt;&gt;0,1,0))</f>
        <v>1</v>
      </c>
      <c r="AH40" s="77">
        <f>+IF(1!AJ34&lt;&gt;"",IF((1+OUT_1_Check!$Q$4)*SUM(1!AJ31:AJ33)&lt;1!AJ34,1,IF((1-OUT_1_Check!$Q$4)*SUM(1!AJ31:AJ33)&gt;1!AJ34,1,0)),IF(SUM(1!AJ31:AJ33)&lt;&gt;0,1,0))</f>
        <v>1</v>
      </c>
      <c r="AI40" s="77">
        <f>+IF(1!AK34&lt;&gt;"",IF((1+OUT_1_Check!$Q$4)*SUM(1!AK31:AK33)&lt;1!AK34,1,IF((1-OUT_1_Check!$Q$4)*SUM(1!AK31:AK33)&gt;1!AK34,1,0)),IF(SUM(1!AK31:AK33)&lt;&gt;0,1,0))</f>
        <v>1</v>
      </c>
      <c r="AJ40" s="77">
        <f>+IF(1!AL34&lt;&gt;"",IF((1+OUT_1_Check!$Q$4)*SUM(1!AL31:AL33)&lt;1!AL34,1,IF((1-OUT_1_Check!$Q$4)*SUM(1!AL31:AL33)&gt;1!AL34,1,0)),IF(SUM(1!AL31:AL33)&lt;&gt;0,1,0))</f>
        <v>0</v>
      </c>
      <c r="AK40" s="77">
        <f>+IF(1!AM34&lt;&gt;"",IF((1+OUT_1_Check!$Q$4)*SUM(1!AM31:AM33)&lt;1!AM34,1,IF((1-OUT_1_Check!$Q$4)*SUM(1!AM31:AM33)&gt;1!AM34,1,0)),IF(SUM(1!AM31:AM33)&lt;&gt;0,1,0))</f>
        <v>0</v>
      </c>
      <c r="AL40" s="77">
        <f>+IF(1!AN34&lt;&gt;"",IF((1+OUT_1_Check!$Q$4)*SUM(1!AN31:AN33)&lt;1!AN34,1,IF((1-OUT_1_Check!$Q$4)*SUM(1!AN31:AN33)&gt;1!AN34,1,0)),IF(SUM(1!AN31:AN33)&lt;&gt;0,1,0))</f>
        <v>1</v>
      </c>
      <c r="AM40" s="77" t="e">
        <f>+IF(1!#REF!&lt;&gt;"",IF((1+OUT_1_Check!$Q$4)*SUM(1!#REF!)&lt;1!#REF!,1,IF((1-OUT_1_Check!$Q$4)*SUM(1!#REF!)&gt;1!#REF!,1,0)),IF(SUM(1!#REF!)&lt;&gt;0,1,0))</f>
        <v>#REF!</v>
      </c>
      <c r="AN40" s="77">
        <f>+IF(1!AO34&lt;&gt;"",IF((1+OUT_1_Check!$Q$4)*SUM(1!AO31:AO33)&lt;1!AO34,1,IF((1-OUT_1_Check!$Q$4)*SUM(1!AO31:AO33)&gt;1!AO34,1,0)),IF(SUM(1!AO31:AO33)&lt;&gt;0,1,0))</f>
        <v>0</v>
      </c>
      <c r="AO40" s="77">
        <f>+IF(1!AP34&lt;&gt;"",IF((1+OUT_1_Check!$Q$4)*SUM(1!AP31:AP33)&lt;1!AP34,1,IF((1-OUT_1_Check!$Q$4)*SUM(1!AP31:AP33)&gt;1!AP34,1,0)),IF(SUM(1!AP31:AP33)&lt;&gt;0,1,0))</f>
        <v>1</v>
      </c>
      <c r="AP40" s="77">
        <f>+IF(1!AQ34&lt;&gt;"",IF((1+OUT_1_Check!$Q$4)*SUM(1!AQ31:AQ33)&lt;1!AQ34,1,IF((1-OUT_1_Check!$Q$4)*SUM(1!AQ31:AQ33)&gt;1!AQ34,1,0)),IF(SUM(1!AQ31:AQ33)&lt;&gt;0,1,0))</f>
        <v>1</v>
      </c>
      <c r="AQ40" s="77">
        <f>+IF(1!AR34&lt;&gt;"",IF((1+OUT_1_Check!$Q$4)*SUM(1!AR31:AR33)&lt;1!AR34,1,IF((1-OUT_1_Check!$Q$4)*SUM(1!AR31:AR33)&gt;1!AR34,1,0)),IF(SUM(1!AR31:AR33)&lt;&gt;0,1,0))</f>
        <v>1</v>
      </c>
      <c r="AR40" s="77">
        <f>+IF(1!AS34&lt;&gt;"",IF((1+OUT_1_Check!$Q$4)*SUM(1!AS31:AS33)&lt;1!AS34,1,IF((1-OUT_1_Check!$Q$4)*SUM(1!AS31:AS33)&gt;1!AS34,1,0)),IF(SUM(1!AS31:AS33)&lt;&gt;0,1,0))</f>
        <v>1</v>
      </c>
      <c r="AS40" s="87">
        <f>+IF(1!AT34&lt;&gt;"",IF((1+OUT_1_Check!$Q$4)*SUM(1!D34:AS34)&lt;2*1!AT34,1,IF((1-OUT_1_Check!$Q$4)*SUM(1!D34:AS34)&gt;2*1!AT34,1,0)),IF(SUM(1!D34:AS34)&lt;&gt;0,1,0))</f>
        <v>1</v>
      </c>
      <c r="AV40" s="56"/>
    </row>
    <row r="41" spans="1:48" s="47" customFormat="1" ht="18" customHeight="1">
      <c r="A41" s="57"/>
      <c r="B41" s="59" t="s">
        <v>22</v>
      </c>
      <c r="C41" s="5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90">
        <f>+IF(1!AT35&lt;&gt;"",IF(1!AT35&lt;1!AT34,1,0),IF(1!AT34&lt;&gt;0,1,0))</f>
        <v>0</v>
      </c>
      <c r="AV41" s="56"/>
    </row>
    <row r="42" spans="1:48" s="47" customFormat="1" ht="18" customHeight="1">
      <c r="A42" s="57"/>
      <c r="B42" s="59"/>
      <c r="C42" s="59"/>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V42" s="56"/>
    </row>
    <row r="43" spans="1:48" s="47" customFormat="1" ht="18" customHeight="1">
      <c r="A43" s="57"/>
      <c r="B43" s="59" t="s">
        <v>14</v>
      </c>
      <c r="C43" s="59"/>
      <c r="D43" s="84">
        <f>+IF(1!D36&lt;&gt;"",IF((1+OUT_1_Check!$Q$4)*SUM(1!D34,1!D28)&lt;1!D36,1,IF((1-OUT_1_Check!$Q$4)*SUM(1!D34,1!D28)&gt;1!D36,1,0)),IF(SUM(1!D34,1!D28)&lt;&gt;0,1,0))</f>
        <v>0</v>
      </c>
      <c r="E43" s="84">
        <f>+IF(1!E36&lt;&gt;"",IF((1+OUT_1_Check!$Q$4)*SUM(1!E34,1!E28)&lt;1!E36,1,IF((1-OUT_1_Check!$Q$4)*SUM(1!E34,1!E28)&gt;1!E36,1,0)),IF(SUM(1!E34,1!E28)&lt;&gt;0,1,0))</f>
        <v>1</v>
      </c>
      <c r="F43" s="84">
        <f>+IF(1!F36&lt;&gt;"",IF((1+OUT_1_Check!$Q$4)*SUM(1!F34,1!F28)&lt;1!F36,1,IF((1-OUT_1_Check!$Q$4)*SUM(1!F34,1!F28)&gt;1!F36,1,0)),IF(SUM(1!F34,1!F28)&lt;&gt;0,1,0))</f>
        <v>0</v>
      </c>
      <c r="G43" s="84">
        <f>+IF(1!G36&lt;&gt;"",IF((1+OUT_1_Check!$Q$4)*SUM(1!G34,1!G28)&lt;1!G36,1,IF((1-OUT_1_Check!$Q$4)*SUM(1!G34,1!G28)&gt;1!G36,1,0)),IF(SUM(1!G34,1!G28)&lt;&gt;0,1,0))</f>
        <v>0</v>
      </c>
      <c r="H43" s="84">
        <f>+IF(1!H36&lt;&gt;"",IF((1+OUT_1_Check!$Q$4)*SUM(1!H34,1!H28)&lt;1!H36,1,IF((1-OUT_1_Check!$Q$4)*SUM(1!H34,1!H28)&gt;1!H36,1,0)),IF(SUM(1!H34,1!H28)&lt;&gt;0,1,0))</f>
        <v>1</v>
      </c>
      <c r="I43" s="84">
        <f>+IF(1!I36&lt;&gt;"",IF((1+OUT_1_Check!$Q$4)*SUM(1!I34,1!I28)&lt;1!I36,1,IF((1-OUT_1_Check!$Q$4)*SUM(1!I34,1!I28)&gt;1!I36,1,0)),IF(SUM(1!I34,1!I28)&lt;&gt;0,1,0))</f>
        <v>1</v>
      </c>
      <c r="J43" s="84">
        <f>+IF(1!J36&lt;&gt;"",IF((1+OUT_1_Check!$Q$4)*SUM(1!J34,1!J28)&lt;1!J36,1,IF((1-OUT_1_Check!$Q$4)*SUM(1!J34,1!J28)&gt;1!J36,1,0)),IF(SUM(1!J34,1!J28)&lt;&gt;0,1,0))</f>
        <v>1</v>
      </c>
      <c r="K43" s="84">
        <f>+IF(1!L36&lt;&gt;"",IF((1+OUT_1_Check!$Q$4)*SUM(1!L34,1!L28)&lt;1!L36,1,IF((1-OUT_1_Check!$Q$4)*SUM(1!L34,1!L28)&gt;1!L36,1,0)),IF(SUM(1!L34,1!L28)&lt;&gt;0,1,0))</f>
        <v>0</v>
      </c>
      <c r="L43" s="84">
        <f>+IF(1!M36&lt;&gt;"",IF((1+OUT_1_Check!$Q$4)*SUM(1!M34,1!M28)&lt;1!M36,1,IF((1-OUT_1_Check!$Q$4)*SUM(1!M34,1!M28)&gt;1!M36,1,0)),IF(SUM(1!M34,1!M28)&lt;&gt;0,1,0))</f>
        <v>0</v>
      </c>
      <c r="M43" s="84">
        <f>+IF(1!N36&lt;&gt;"",IF((1+OUT_1_Check!$Q$4)*SUM(1!N34,1!N28)&lt;1!N36,1,IF((1-OUT_1_Check!$Q$4)*SUM(1!N34,1!N28)&gt;1!N36,1,0)),IF(SUM(1!N34,1!N28)&lt;&gt;0,1,0))</f>
        <v>0</v>
      </c>
      <c r="N43" s="84">
        <f>+IF(1!P36&lt;&gt;"",IF((1+OUT_1_Check!$Q$4)*SUM(1!P34,1!P28)&lt;1!P36,1,IF((1-OUT_1_Check!$Q$4)*SUM(1!P34,1!P28)&gt;1!P36,1,0)),IF(SUM(1!P34,1!P28)&lt;&gt;0,1,0))</f>
        <v>1</v>
      </c>
      <c r="O43" s="84">
        <f>+IF(1!Q36&lt;&gt;"",IF((1+OUT_1_Check!$Q$4)*SUM(1!Q34,1!Q28)&lt;1!Q36,1,IF((1-OUT_1_Check!$Q$4)*SUM(1!Q34,1!Q28)&gt;1!Q36,1,0)),IF(SUM(1!Q34,1!Q28)&lt;&gt;0,1,0))</f>
        <v>1</v>
      </c>
      <c r="P43" s="84">
        <f>+IF(1!R36&lt;&gt;"",IF((1+OUT_1_Check!$Q$4)*SUM(1!R34,1!R28)&lt;1!R36,1,IF((1-OUT_1_Check!$Q$4)*SUM(1!R34,1!R28)&gt;1!R36,1,0)),IF(SUM(1!R34,1!R28)&lt;&gt;0,1,0))</f>
        <v>0</v>
      </c>
      <c r="Q43" s="84">
        <f>+IF(1!S36&lt;&gt;"",IF((1+OUT_1_Check!$Q$4)*SUM(1!S34,1!S28)&lt;1!S36,1,IF((1-OUT_1_Check!$Q$4)*SUM(1!S34,1!S28)&gt;1!S36,1,0)),IF(SUM(1!S34,1!S28)&lt;&gt;0,1,0))</f>
        <v>1</v>
      </c>
      <c r="R43" s="84">
        <f>+IF(1!T36&lt;&gt;"",IF((1+OUT_1_Check!$Q$4)*SUM(1!T34,1!T28)&lt;1!T36,1,IF((1-OUT_1_Check!$Q$4)*SUM(1!T34,1!T28)&gt;1!T36,1,0)),IF(SUM(1!T34,1!T28)&lt;&gt;0,1,0))</f>
        <v>0</v>
      </c>
      <c r="S43" s="84">
        <f>+IF(1!U36&lt;&gt;"",IF((1+OUT_1_Check!$Q$4)*SUM(1!U34,1!U28)&lt;1!U36,1,IF((1-OUT_1_Check!$Q$4)*SUM(1!U34,1!U28)&gt;1!U36,1,0)),IF(SUM(1!U34,1!U28)&lt;&gt;0,1,0))</f>
        <v>0</v>
      </c>
      <c r="T43" s="84">
        <f>+IF(1!V36&lt;&gt;"",IF((1+OUT_1_Check!$Q$4)*SUM(1!V34,1!V28)&lt;1!V36,1,IF((1-OUT_1_Check!$Q$4)*SUM(1!V34,1!V28)&gt;1!V36,1,0)),IF(SUM(1!V34,1!V28)&lt;&gt;0,1,0))</f>
        <v>1</v>
      </c>
      <c r="U43" s="84">
        <f>+IF(1!W36&lt;&gt;"",IF((1+OUT_1_Check!$Q$4)*SUM(1!W34,1!W28)&lt;1!W36,1,IF((1-OUT_1_Check!$Q$4)*SUM(1!W34,1!W28)&gt;1!W36,1,0)),IF(SUM(1!W34,1!W28)&lt;&gt;0,1,0))</f>
        <v>1</v>
      </c>
      <c r="V43" s="84">
        <f>+IF(1!X36&lt;&gt;"",IF((1+OUT_1_Check!$Q$4)*SUM(1!X34,1!X28)&lt;1!X36,1,IF((1-OUT_1_Check!$Q$4)*SUM(1!X34,1!X28)&gt;1!X36,1,0)),IF(SUM(1!X34,1!X28)&lt;&gt;0,1,0))</f>
        <v>1</v>
      </c>
      <c r="W43" s="84">
        <f>+IF(1!Y36&lt;&gt;"",IF((1+OUT_1_Check!$Q$4)*SUM(1!Y34,1!Y28)&lt;1!Y36,1,IF((1-OUT_1_Check!$Q$4)*SUM(1!Y34,1!Y28)&gt;1!Y36,1,0)),IF(SUM(1!Y34,1!Y28)&lt;&gt;0,1,0))</f>
        <v>0</v>
      </c>
      <c r="X43" s="84">
        <f>+IF(1!Z36&lt;&gt;"",IF((1+OUT_1_Check!$Q$4)*SUM(1!Z34,1!Z28)&lt;1!Z36,1,IF((1-OUT_1_Check!$Q$4)*SUM(1!Z34,1!Z28)&gt;1!Z36,1,0)),IF(SUM(1!Z34,1!Z28)&lt;&gt;0,1,0))</f>
        <v>0</v>
      </c>
      <c r="Y43" s="84">
        <f>+IF(1!AA36&lt;&gt;"",IF((1+OUT_1_Check!$Q$4)*SUM(1!AA34,1!AA28)&lt;1!AA36,1,IF((1-OUT_1_Check!$Q$4)*SUM(1!AA34,1!AA28)&gt;1!AA36,1,0)),IF(SUM(1!AA34,1!AA28)&lt;&gt;0,1,0))</f>
        <v>0</v>
      </c>
      <c r="Z43" s="84">
        <f>+IF(1!AB36&lt;&gt;"",IF((1+OUT_1_Check!$Q$4)*SUM(1!AB34,1!AB28)&lt;1!AB36,1,IF((1-OUT_1_Check!$Q$4)*SUM(1!AB34,1!AB28)&gt;1!AB36,1,0)),IF(SUM(1!AB34,1!AB28)&lt;&gt;0,1,0))</f>
        <v>1</v>
      </c>
      <c r="AA43" s="84">
        <f>+IF(1!AC36&lt;&gt;"",IF((1+OUT_1_Check!$Q$4)*SUM(1!AC34,1!AC28)&lt;1!AC36,1,IF((1-OUT_1_Check!$Q$4)*SUM(1!AC34,1!AC28)&gt;1!AC36,1,0)),IF(SUM(1!AC34,1!AC28)&lt;&gt;0,1,0))</f>
        <v>1</v>
      </c>
      <c r="AB43" s="84">
        <f>+IF(1!AD36&lt;&gt;"",IF((1+OUT_1_Check!$Q$4)*SUM(1!AD34,1!AD28)&lt;1!AD36,1,IF((1-OUT_1_Check!$Q$4)*SUM(1!AD34,1!AD28)&gt;1!AD36,1,0)),IF(SUM(1!AD34,1!AD28)&lt;&gt;0,1,0))</f>
        <v>1</v>
      </c>
      <c r="AC43" s="84">
        <f>+IF(1!AE36&lt;&gt;"",IF((1+OUT_1_Check!$Q$4)*SUM(1!AE34,1!AE28)&lt;1!AE36,1,IF((1-OUT_1_Check!$Q$4)*SUM(1!AE34,1!AE28)&gt;1!AE36,1,0)),IF(SUM(1!AE34,1!AE28)&lt;&gt;0,1,0))</f>
        <v>0</v>
      </c>
      <c r="AD43" s="84">
        <f>+IF(1!AF36&lt;&gt;"",IF((1+OUT_1_Check!$Q$4)*SUM(1!AF34,1!AF28)&lt;1!AF36,1,IF((1-OUT_1_Check!$Q$4)*SUM(1!AF34,1!AF28)&gt;1!AF36,1,0)),IF(SUM(1!AF34,1!AF28)&lt;&gt;0,1,0))</f>
        <v>0</v>
      </c>
      <c r="AE43" s="84">
        <f>+IF(1!AG36&lt;&gt;"",IF((1+OUT_1_Check!$Q$4)*SUM(1!AG34,1!AG28)&lt;1!AG36,1,IF((1-OUT_1_Check!$Q$4)*SUM(1!AG34,1!AG28)&gt;1!AG36,1,0)),IF(SUM(1!AG34,1!AG28)&lt;&gt;0,1,0))</f>
        <v>1</v>
      </c>
      <c r="AF43" s="84">
        <f>+IF(1!AH36&lt;&gt;"",IF((1+OUT_1_Check!$Q$4)*SUM(1!AH34,1!AH28)&lt;1!AH36,1,IF((1-OUT_1_Check!$Q$4)*SUM(1!AH34,1!AH28)&gt;1!AH36,1,0)),IF(SUM(1!AH34,1!AH28)&lt;&gt;0,1,0))</f>
        <v>1</v>
      </c>
      <c r="AG43" s="84">
        <f>+IF(1!AI36&lt;&gt;"",IF((1+OUT_1_Check!$Q$4)*SUM(1!AI34,1!AI28)&lt;1!AI36,1,IF((1-OUT_1_Check!$Q$4)*SUM(1!AI34,1!AI28)&gt;1!AI36,1,0)),IF(SUM(1!AI34,1!AI28)&lt;&gt;0,1,0))</f>
        <v>1</v>
      </c>
      <c r="AH43" s="84">
        <f>+IF(1!AJ36&lt;&gt;"",IF((1+OUT_1_Check!$Q$4)*SUM(1!AJ34,1!AJ28)&lt;1!AJ36,1,IF((1-OUT_1_Check!$Q$4)*SUM(1!AJ34,1!AJ28)&gt;1!AJ36,1,0)),IF(SUM(1!AJ34,1!AJ28)&lt;&gt;0,1,0))</f>
        <v>1</v>
      </c>
      <c r="AI43" s="84">
        <f>+IF(1!AK36&lt;&gt;"",IF((1+OUT_1_Check!$Q$4)*SUM(1!AK34,1!AK28)&lt;1!AK36,1,IF((1-OUT_1_Check!$Q$4)*SUM(1!AK34,1!AK28)&gt;1!AK36,1,0)),IF(SUM(1!AK34,1!AK28)&lt;&gt;0,1,0))</f>
        <v>1</v>
      </c>
      <c r="AJ43" s="84">
        <f>+IF(1!AL36&lt;&gt;"",IF((1+OUT_1_Check!$Q$4)*SUM(1!AL34,1!AL28)&lt;1!AL36,1,IF((1-OUT_1_Check!$Q$4)*SUM(1!AL34,1!AL28)&gt;1!AL36,1,0)),IF(SUM(1!AL34,1!AL28)&lt;&gt;0,1,0))</f>
        <v>0</v>
      </c>
      <c r="AK43" s="84">
        <f>+IF(1!AM36&lt;&gt;"",IF((1+OUT_1_Check!$Q$4)*SUM(1!AM34,1!AM28)&lt;1!AM36,1,IF((1-OUT_1_Check!$Q$4)*SUM(1!AM34,1!AM28)&gt;1!AM36,1,0)),IF(SUM(1!AM34,1!AM28)&lt;&gt;0,1,0))</f>
        <v>0</v>
      </c>
      <c r="AL43" s="84">
        <f>+IF(1!AN36&lt;&gt;"",IF((1+OUT_1_Check!$Q$4)*SUM(1!AN34,1!AN28)&lt;1!AN36,1,IF((1-OUT_1_Check!$Q$4)*SUM(1!AN34,1!AN28)&gt;1!AN36,1,0)),IF(SUM(1!AN34,1!AN28)&lt;&gt;0,1,0))</f>
        <v>1</v>
      </c>
      <c r="AM43" s="84" t="e">
        <f>+IF(1!#REF!&lt;&gt;"",IF((1+OUT_1_Check!$Q$4)*SUM(1!#REF!,1!#REF!)&lt;1!#REF!,1,IF((1-OUT_1_Check!$Q$4)*SUM(1!#REF!,1!#REF!)&gt;1!#REF!,1,0)),IF(SUM(1!#REF!,1!#REF!)&lt;&gt;0,1,0))</f>
        <v>#REF!</v>
      </c>
      <c r="AN43" s="84">
        <f>+IF(1!AO36&lt;&gt;"",IF((1+OUT_1_Check!$Q$4)*SUM(1!AO34,1!AO28)&lt;1!AO36,1,IF((1-OUT_1_Check!$Q$4)*SUM(1!AO34,1!AO28)&gt;1!AO36,1,0)),IF(SUM(1!AO34,1!AO28)&lt;&gt;0,1,0))</f>
        <v>1</v>
      </c>
      <c r="AO43" s="84">
        <f>+IF(1!AP36&lt;&gt;"",IF((1+OUT_1_Check!$Q$4)*SUM(1!AP34,1!AP28)&lt;1!AP36,1,IF((1-OUT_1_Check!$Q$4)*SUM(1!AP34,1!AP28)&gt;1!AP36,1,0)),IF(SUM(1!AP34,1!AP28)&lt;&gt;0,1,0))</f>
        <v>1</v>
      </c>
      <c r="AP43" s="84">
        <f>+IF(1!AQ36&lt;&gt;"",IF((1+OUT_1_Check!$Q$4)*SUM(1!AQ34,1!AQ28)&lt;1!AQ36,1,IF((1-OUT_1_Check!$Q$4)*SUM(1!AQ34,1!AQ28)&gt;1!AQ36,1,0)),IF(SUM(1!AQ34,1!AQ28)&lt;&gt;0,1,0))</f>
        <v>1</v>
      </c>
      <c r="AQ43" s="84">
        <f>+IF(1!AR36&lt;&gt;"",IF((1+OUT_1_Check!$Q$4)*SUM(1!AR34,1!AR28)&lt;1!AR36,1,IF((1-OUT_1_Check!$Q$4)*SUM(1!AR34,1!AR28)&gt;1!AR36,1,0)),IF(SUM(1!AR34,1!AR28)&lt;&gt;0,1,0))</f>
        <v>1</v>
      </c>
      <c r="AR43" s="84">
        <f>+IF(1!AS36&lt;&gt;"",IF((1+OUT_1_Check!$Q$4)*SUM(1!AS34,1!AS28)&lt;1!AS36,1,IF((1-OUT_1_Check!$Q$4)*SUM(1!AS34,1!AS28)&gt;1!AS36,1,0)),IF(SUM(1!AS34,1!AS28)&lt;&gt;0,1,0))</f>
        <v>1</v>
      </c>
      <c r="AS43" s="87">
        <f>+IF(1!AT36&lt;&gt;"",IF((1+OUT_1_Check!$Q$4)*SUM(1!D36:AS36)&lt;2*1!AT36,1,IF((1-OUT_1_Check!$Q$4)*SUM(1!D36:AS36)&gt;2*1!AT36,1,0)),IF(SUM(1!D36:AS36)&lt;&gt;0,1,0))</f>
        <v>0</v>
      </c>
      <c r="AV43" s="56"/>
    </row>
    <row r="44" spans="1:48" s="47" customFormat="1" ht="18" customHeight="1">
      <c r="A44" s="57"/>
      <c r="B44" s="59"/>
      <c r="C44" s="59"/>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V44" s="56"/>
    </row>
    <row r="45" spans="1:48" s="47" customFormat="1" ht="18" customHeight="1">
      <c r="A45" s="64"/>
      <c r="B45" s="66" t="s">
        <v>99</v>
      </c>
      <c r="C45" s="53"/>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89"/>
      <c r="AV45" s="56"/>
    </row>
    <row r="46" spans="1:48" s="47" customFormat="1" ht="18" customHeight="1">
      <c r="A46" s="57"/>
      <c r="B46" s="59"/>
      <c r="C46" s="59"/>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V46" s="56"/>
    </row>
    <row r="47" spans="1:48" s="47" customFormat="1" ht="18" customHeight="1">
      <c r="A47" s="57"/>
      <c r="B47" s="53" t="s">
        <v>15</v>
      </c>
      <c r="C47" s="53"/>
      <c r="D47" s="86">
        <f>+IF(1!D38&lt;&gt;"",IF((1+OUT_1_Check!$Q$4)*SUM(1!D16,1!D22,1!D36,1!D37)&lt;1!D38,1,IF((1-OUT_1_Check!$Q$4)*SUM(1!D16,1!D22,1!D36)&gt;1!D38,1,0)),IF(SUM(1!D16,1!D22,1!D36)&lt;&gt;0,1,0))</f>
        <v>0</v>
      </c>
      <c r="E47" s="86">
        <f>+IF(1!E38&lt;&gt;"",IF((1+OUT_1_Check!$Q$4)*SUM(1!E16,1!E22,1!E36,1!E37)&lt;1!E38,1,IF((1-OUT_1_Check!$Q$4)*SUM(1!E16,1!E22,1!E36)&gt;1!E38,1,0)),IF(SUM(1!E16,1!E22,1!E36)&lt;&gt;0,1,0))</f>
        <v>1</v>
      </c>
      <c r="F47" s="86">
        <f>+IF(1!F38&lt;&gt;"",IF((1+OUT_1_Check!$Q$4)*SUM(1!F16,1!F22,1!F36,1!F37)&lt;1!F38,1,IF((1-OUT_1_Check!$Q$4)*SUM(1!F16,1!F22,1!F36)&gt;1!F38,1,0)),IF(SUM(1!F16,1!F22,1!F36)&lt;&gt;0,1,0))</f>
        <v>0</v>
      </c>
      <c r="G47" s="86">
        <f>+IF(1!G38&lt;&gt;"",IF((1+OUT_1_Check!$Q$4)*SUM(1!G16,1!G22,1!G36,1!G37)&lt;1!G38,1,IF((1-OUT_1_Check!$Q$4)*SUM(1!G16,1!G22,1!G36)&gt;1!G38,1,0)),IF(SUM(1!G16,1!G22,1!G36)&lt;&gt;0,1,0))</f>
        <v>1</v>
      </c>
      <c r="H47" s="86">
        <f>+IF(1!H38&lt;&gt;"",IF((1+OUT_1_Check!$Q$4)*SUM(1!H16,1!H22,1!H36,1!H37)&lt;1!H38,1,IF((1-OUT_1_Check!$Q$4)*SUM(1!H16,1!H22,1!H36)&gt;1!H38,1,0)),IF(SUM(1!H16,1!H22,1!H36)&lt;&gt;0,1,0))</f>
        <v>0</v>
      </c>
      <c r="I47" s="86">
        <f>+IF(1!I38&lt;&gt;"",IF((1+OUT_1_Check!$Q$4)*SUM(1!I16,1!I22,1!I36,1!I37)&lt;1!I38,1,IF((1-OUT_1_Check!$Q$4)*SUM(1!I16,1!I22,1!I36)&gt;1!I38,1,0)),IF(SUM(1!I16,1!I22,1!I36)&lt;&gt;0,1,0))</f>
        <v>1</v>
      </c>
      <c r="J47" s="86">
        <f>+IF(1!J38&lt;&gt;"",IF((1+OUT_1_Check!$Q$4)*SUM(1!J16,1!J22,1!J36,1!J37)&lt;1!J38,1,IF((1-OUT_1_Check!$Q$4)*SUM(1!J16,1!J22,1!J36)&gt;1!J38,1,0)),IF(SUM(1!J16,1!J22,1!J36)&lt;&gt;0,1,0))</f>
        <v>1</v>
      </c>
      <c r="K47" s="86">
        <f>+IF(1!L38&lt;&gt;"",IF((1+OUT_1_Check!$Q$4)*SUM(1!L16,1!L22,1!L36,1!L37)&lt;1!L38,1,IF((1-OUT_1_Check!$Q$4)*SUM(1!L16,1!L22,1!L36)&gt;1!L38,1,0)),IF(SUM(1!L16,1!L22,1!L36)&lt;&gt;0,1,0))</f>
        <v>0</v>
      </c>
      <c r="L47" s="86">
        <f>+IF(1!M38&lt;&gt;"",IF((1+OUT_1_Check!$Q$4)*SUM(1!M16,1!M22,1!M36,1!M37)&lt;1!M38,1,IF((1-OUT_1_Check!$Q$4)*SUM(1!M16,1!M22,1!M36)&gt;1!M38,1,0)),IF(SUM(1!M16,1!M22,1!M36)&lt;&gt;0,1,0))</f>
        <v>0</v>
      </c>
      <c r="M47" s="86">
        <f>+IF(1!N38&lt;&gt;"",IF((1+OUT_1_Check!$Q$4)*SUM(1!N16,1!N22,1!N36,1!N37)&lt;1!N38,1,IF((1-OUT_1_Check!$Q$4)*SUM(1!N16,1!N22,1!N36)&gt;1!N38,1,0)),IF(SUM(1!N16,1!N22,1!N36)&lt;&gt;0,1,0))</f>
        <v>0</v>
      </c>
      <c r="N47" s="86">
        <f>+IF(1!P38&lt;&gt;"",IF((1+OUT_1_Check!$Q$4)*SUM(1!P16,1!P22,1!P36,1!P37)&lt;1!P38,1,IF((1-OUT_1_Check!$Q$4)*SUM(1!P16,1!P22,1!P36)&gt;1!P38,1,0)),IF(SUM(1!P16,1!P22,1!P36)&lt;&gt;0,1,0))</f>
        <v>1</v>
      </c>
      <c r="O47" s="86">
        <f>+IF(1!Q38&lt;&gt;"",IF((1+OUT_1_Check!$Q$4)*SUM(1!Q16,1!Q22,1!Q36,1!Q37)&lt;1!Q38,1,IF((1-OUT_1_Check!$Q$4)*SUM(1!Q16,1!Q22,1!Q36)&gt;1!Q38,1,0)),IF(SUM(1!Q16,1!Q22,1!Q36)&lt;&gt;0,1,0))</f>
        <v>1</v>
      </c>
      <c r="P47" s="86">
        <f>+IF(1!R38&lt;&gt;"",IF((1+OUT_1_Check!$Q$4)*SUM(1!R16,1!R22,1!R36,1!R37)&lt;1!R38,1,IF((1-OUT_1_Check!$Q$4)*SUM(1!R16,1!R22,1!R36)&gt;1!R38,1,0)),IF(SUM(1!R16,1!R22,1!R36)&lt;&gt;0,1,0))</f>
        <v>0</v>
      </c>
      <c r="Q47" s="86">
        <f>+IF(1!S38&lt;&gt;"",IF((1+OUT_1_Check!$Q$4)*SUM(1!S16,1!S22,1!S36,1!S37)&lt;1!S38,1,IF((1-OUT_1_Check!$Q$4)*SUM(1!S16,1!S22,1!S36)&gt;1!S38,1,0)),IF(SUM(1!S16,1!S22,1!S36)&lt;&gt;0,1,0))</f>
        <v>0</v>
      </c>
      <c r="R47" s="86">
        <f>+IF(1!T38&lt;&gt;"",IF((1+OUT_1_Check!$Q$4)*SUM(1!T16,1!T22,1!T36,1!T37)&lt;1!T38,1,IF((1-OUT_1_Check!$Q$4)*SUM(1!T16,1!T22,1!T36)&gt;1!T38,1,0)),IF(SUM(1!T16,1!T22,1!T36)&lt;&gt;0,1,0))</f>
        <v>0</v>
      </c>
      <c r="S47" s="86">
        <f>+IF(1!U38&lt;&gt;"",IF((1+OUT_1_Check!$Q$4)*SUM(1!U16,1!U22,1!U36,1!U37)&lt;1!U38,1,IF((1-OUT_1_Check!$Q$4)*SUM(1!U16,1!U22,1!U36)&gt;1!U38,1,0)),IF(SUM(1!U16,1!U22,1!U36)&lt;&gt;0,1,0))</f>
        <v>0</v>
      </c>
      <c r="T47" s="86">
        <f>+IF(1!V38&lt;&gt;"",IF((1+OUT_1_Check!$Q$4)*SUM(1!V16,1!V22,1!V36,1!V37)&lt;1!V38,1,IF((1-OUT_1_Check!$Q$4)*SUM(1!V16,1!V22,1!V36)&gt;1!V38,1,0)),IF(SUM(1!V16,1!V22,1!V36)&lt;&gt;0,1,0))</f>
        <v>0</v>
      </c>
      <c r="U47" s="86">
        <f>+IF(1!W38&lt;&gt;"",IF((1+OUT_1_Check!$Q$4)*SUM(1!W16,1!W22,1!W36,1!W37)&lt;1!W38,1,IF((1-OUT_1_Check!$Q$4)*SUM(1!W16,1!W22,1!W36)&gt;1!W38,1,0)),IF(SUM(1!W16,1!W22,1!W36)&lt;&gt;0,1,0))</f>
        <v>1</v>
      </c>
      <c r="V47" s="86">
        <f>+IF(1!X38&lt;&gt;"",IF((1+OUT_1_Check!$Q$4)*SUM(1!X16,1!X22,1!X36,1!X37)&lt;1!X38,1,IF((1-OUT_1_Check!$Q$4)*SUM(1!X16,1!X22,1!X36)&gt;1!X38,1,0)),IF(SUM(1!X16,1!X22,1!X36)&lt;&gt;0,1,0))</f>
        <v>0</v>
      </c>
      <c r="W47" s="86">
        <f>+IF(1!Y38&lt;&gt;"",IF((1+OUT_1_Check!$Q$4)*SUM(1!Y16,1!Y22,1!Y36,1!Y37)&lt;1!Y38,1,IF((1-OUT_1_Check!$Q$4)*SUM(1!Y16,1!Y22,1!Y36)&gt;1!Y38,1,0)),IF(SUM(1!Y16,1!Y22,1!Y36)&lt;&gt;0,1,0))</f>
        <v>0</v>
      </c>
      <c r="X47" s="86">
        <f>+IF(1!Z38&lt;&gt;"",IF((1+OUT_1_Check!$Q$4)*SUM(1!Z16,1!Z22,1!Z36,1!Z37)&lt;1!Z38,1,IF((1-OUT_1_Check!$Q$4)*SUM(1!Z16,1!Z22,1!Z36)&gt;1!Z38,1,0)),IF(SUM(1!Z16,1!Z22,1!Z36)&lt;&gt;0,1,0))</f>
        <v>0</v>
      </c>
      <c r="Y47" s="86">
        <f>+IF(1!AA38&lt;&gt;"",IF((1+OUT_1_Check!$Q$4)*SUM(1!AA16,1!AA22,1!AA36,1!AA37)&lt;1!AA38,1,IF((1-OUT_1_Check!$Q$4)*SUM(1!AA16,1!AA22,1!AA36)&gt;1!AA38,1,0)),IF(SUM(1!AA16,1!AA22,1!AA36)&lt;&gt;0,1,0))</f>
        <v>0</v>
      </c>
      <c r="Z47" s="86">
        <f>+IF(1!AB38&lt;&gt;"",IF((1+OUT_1_Check!$Q$4)*SUM(1!AB16,1!AB22,1!AB36,1!AB37)&lt;1!AB38,1,IF((1-OUT_1_Check!$Q$4)*SUM(1!AB16,1!AB22,1!AB36)&gt;1!AB38,1,0)),IF(SUM(1!AB16,1!AB22,1!AB36)&lt;&gt;0,1,0))</f>
        <v>0</v>
      </c>
      <c r="AA47" s="86">
        <f>+IF(1!AC38&lt;&gt;"",IF((1+OUT_1_Check!$Q$4)*SUM(1!AC16,1!AC22,1!AC36,1!AC37)&lt;1!AC38,1,IF((1-OUT_1_Check!$Q$4)*SUM(1!AC16,1!AC22,1!AC36)&gt;1!AC38,1,0)),IF(SUM(1!AC16,1!AC22,1!AC36)&lt;&gt;0,1,0))</f>
        <v>1</v>
      </c>
      <c r="AB47" s="86">
        <f>+IF(1!AD38&lt;&gt;"",IF((1+OUT_1_Check!$Q$4)*SUM(1!AD16,1!AD22,1!AD36,1!AD37)&lt;1!AD38,1,IF((1-OUT_1_Check!$Q$4)*SUM(1!AD16,1!AD22,1!AD36)&gt;1!AD38,1,0)),IF(SUM(1!AD16,1!AD22,1!AD36)&lt;&gt;0,1,0))</f>
        <v>1</v>
      </c>
      <c r="AC47" s="86">
        <f>+IF(1!AE38&lt;&gt;"",IF((1+OUT_1_Check!$Q$4)*SUM(1!AE16,1!AE22,1!AE36,1!AE37)&lt;1!AE38,1,IF((1-OUT_1_Check!$Q$4)*SUM(1!AE16,1!AE22,1!AE36)&gt;1!AE38,1,0)),IF(SUM(1!AE16,1!AE22,1!AE36)&lt;&gt;0,1,0))</f>
        <v>0</v>
      </c>
      <c r="AD47" s="86">
        <f>+IF(1!AF38&lt;&gt;"",IF((1+OUT_1_Check!$Q$4)*SUM(1!AF16,1!AF22,1!AF36,1!AF37)&lt;1!AF38,1,IF((1-OUT_1_Check!$Q$4)*SUM(1!AF16,1!AF22,1!AF36)&gt;1!AF38,1,0)),IF(SUM(1!AF16,1!AF22,1!AF36)&lt;&gt;0,1,0))</f>
        <v>0</v>
      </c>
      <c r="AE47" s="86">
        <f>+IF(1!AG38&lt;&gt;"",IF((1+OUT_1_Check!$Q$4)*SUM(1!AG16,1!AG22,1!AG36,1!AG37)&lt;1!AG38,1,IF((1-OUT_1_Check!$Q$4)*SUM(1!AG16,1!AG22,1!AG36)&gt;1!AG38,1,0)),IF(SUM(1!AG16,1!AG22,1!AG36)&lt;&gt;0,1,0))</f>
        <v>1</v>
      </c>
      <c r="AF47" s="86">
        <f>+IF(1!AH38&lt;&gt;"",IF((1+OUT_1_Check!$Q$4)*SUM(1!AH16,1!AH22,1!AH36,1!AH37)&lt;1!AH38,1,IF((1-OUT_1_Check!$Q$4)*SUM(1!AH16,1!AH22,1!AH36)&gt;1!AH38,1,0)),IF(SUM(1!AH16,1!AH22,1!AH36)&lt;&gt;0,1,0))</f>
        <v>0</v>
      </c>
      <c r="AG47" s="86">
        <f>+IF(1!AI38&lt;&gt;"",IF((1+OUT_1_Check!$Q$4)*SUM(1!AI16,1!AI22,1!AI36,1!AI37)&lt;1!AI38,1,IF((1-OUT_1_Check!$Q$4)*SUM(1!AI16,1!AI22,1!AI36)&gt;1!AI38,1,0)),IF(SUM(1!AI16,1!AI22,1!AI36)&lt;&gt;0,1,0))</f>
        <v>1</v>
      </c>
      <c r="AH47" s="86">
        <f>+IF(1!AJ38&lt;&gt;"",IF((1+OUT_1_Check!$Q$4)*SUM(1!AJ16,1!AJ22,1!AJ36,1!AJ37)&lt;1!AJ38,1,IF((1-OUT_1_Check!$Q$4)*SUM(1!AJ16,1!AJ22,1!AJ36)&gt;1!AJ38,1,0)),IF(SUM(1!AJ16,1!AJ22,1!AJ36)&lt;&gt;0,1,0))</f>
        <v>1</v>
      </c>
      <c r="AI47" s="86">
        <f>+IF(1!AK38&lt;&gt;"",IF((1+OUT_1_Check!$Q$4)*SUM(1!AK16,1!AK22,1!AK36,1!AK37)&lt;1!AK38,1,IF((1-OUT_1_Check!$Q$4)*SUM(1!AK16,1!AK22,1!AK36)&gt;1!AK38,1,0)),IF(SUM(1!AK16,1!AK22,1!AK36)&lt;&gt;0,1,0))</f>
        <v>1</v>
      </c>
      <c r="AJ47" s="86">
        <f>+IF(1!AL38&lt;&gt;"",IF((1+OUT_1_Check!$Q$4)*SUM(1!AL16,1!AL22,1!AL36,1!AL37)&lt;1!AL38,1,IF((1-OUT_1_Check!$Q$4)*SUM(1!AL16,1!AL22,1!AL36)&gt;1!AL38,1,0)),IF(SUM(1!AL16,1!AL22,1!AL36)&lt;&gt;0,1,0))</f>
        <v>0</v>
      </c>
      <c r="AK47" s="86">
        <f>+IF(1!AM38&lt;&gt;"",IF((1+OUT_1_Check!$Q$4)*SUM(1!AM16,1!AM22,1!AM36,1!AM37)&lt;1!AM38,1,IF((1-OUT_1_Check!$Q$4)*SUM(1!AM16,1!AM22,1!AM36)&gt;1!AM38,1,0)),IF(SUM(1!AM16,1!AM22,1!AM36)&lt;&gt;0,1,0))</f>
        <v>0</v>
      </c>
      <c r="AL47" s="86">
        <f>+IF(1!AN38&lt;&gt;"",IF((1+OUT_1_Check!$Q$4)*SUM(1!AN16,1!AN22,1!AN36,1!AN37)&lt;1!AN38,1,IF((1-OUT_1_Check!$Q$4)*SUM(1!AN16,1!AN22,1!AN36)&gt;1!AN38,1,0)),IF(SUM(1!AN16,1!AN22,1!AN36)&lt;&gt;0,1,0))</f>
        <v>1</v>
      </c>
      <c r="AM47" s="86" t="e">
        <f>+IF(1!#REF!&lt;&gt;"",IF((1+OUT_1_Check!$Q$4)*SUM(1!#REF!,1!#REF!,1!#REF!,1!#REF!)&lt;1!#REF!,1,IF((1-OUT_1_Check!$Q$4)*SUM(1!#REF!,1!#REF!,1!#REF!)&gt;1!#REF!,1,0)),IF(SUM(1!#REF!,1!#REF!,1!#REF!)&lt;&gt;0,1,0))</f>
        <v>#REF!</v>
      </c>
      <c r="AN47" s="86">
        <f>+IF(1!AO38&lt;&gt;"",IF((1+OUT_1_Check!$Q$4)*SUM(1!AO16,1!AO22,1!AO36,1!AO37)&lt;1!AO38,1,IF((1-OUT_1_Check!$Q$4)*SUM(1!AO16,1!AO22,1!AO36)&gt;1!AO38,1,0)),IF(SUM(1!AO16,1!AO22,1!AO36)&lt;&gt;0,1,0))</f>
        <v>0</v>
      </c>
      <c r="AO47" s="86">
        <f>+IF(1!AP38&lt;&gt;"",IF((1+OUT_1_Check!$Q$4)*SUM(1!AP16,1!AP22,1!AP36,1!AP37)&lt;1!AP38,1,IF((1-OUT_1_Check!$Q$4)*SUM(1!AP16,1!AP22,1!AP36)&gt;1!AP38,1,0)),IF(SUM(1!AP16,1!AP22,1!AP36)&lt;&gt;0,1,0))</f>
        <v>1</v>
      </c>
      <c r="AP47" s="86">
        <f>+IF(1!AQ38&lt;&gt;"",IF((1+OUT_1_Check!$Q$4)*SUM(1!AQ16,1!AQ22,1!AQ36,1!AQ37)&lt;1!AQ38,1,IF((1-OUT_1_Check!$Q$4)*SUM(1!AQ16,1!AQ22,1!AQ36)&gt;1!AQ38,1,0)),IF(SUM(1!AQ16,1!AQ22,1!AQ36)&lt;&gt;0,1,0))</f>
        <v>1</v>
      </c>
      <c r="AQ47" s="86">
        <f>+IF(1!AR38&lt;&gt;"",IF((1+OUT_1_Check!$Q$4)*SUM(1!AR16,1!AR22,1!AR36,1!AR37)&lt;1!AR38,1,IF((1-OUT_1_Check!$Q$4)*SUM(1!AR16,1!AR22,1!AR36)&gt;1!AR38,1,0)),IF(SUM(1!AR16,1!AR22,1!AR36)&lt;&gt;0,1,0))</f>
        <v>1</v>
      </c>
      <c r="AR47" s="86">
        <f>+IF(1!AS38&lt;&gt;"",IF((1+OUT_1_Check!$Q$4)*SUM(1!AS16,1!AS22,1!AS36,1!AS37)&lt;1!AS38,1,IF((1-OUT_1_Check!$Q$4)*SUM(1!AS16,1!AS22,1!AS36)&gt;1!AS38,1,0)),IF(SUM(1!AS16,1!AS22,1!AS36)&lt;&gt;0,1,0))</f>
        <v>1</v>
      </c>
      <c r="AS47" s="86">
        <f>+IF(1!AT38&lt;&gt;"",IF((1+OUT_1_Check!$Q$4)*SUM(1!AT16,1!AT22,1!AT36,1!AT37)&lt;1!AT38,1,IF((1-OUT_1_Check!$Q$4)*SUM(1!AT16,1!AT22,1!AT36)&gt;1!AT38,1,0)),IF(SUM(1!AT16,1!AT22,1!AT36)&lt;&gt;0,1,0))</f>
        <v>0</v>
      </c>
      <c r="AV47" s="56"/>
    </row>
    <row r="48" spans="1:48" s="47" customFormat="1" ht="18" customHeight="1">
      <c r="A48" s="57"/>
      <c r="B48" s="58" t="s">
        <v>126</v>
      </c>
      <c r="C48" s="5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90">
        <f>+IF(1!AT39&lt;&gt;"",IF(1!AT39&lt;1!AT38,1,0),IF(1!AT38&lt;&gt;0,1,0))</f>
        <v>0</v>
      </c>
      <c r="AT48" s="108"/>
      <c r="AV48" s="56"/>
    </row>
    <row r="49" spans="1:48" s="47" customFormat="1" ht="18" customHeight="1">
      <c r="A49" s="64"/>
      <c r="B49" s="59"/>
      <c r="C49" s="59"/>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90"/>
      <c r="AV49" s="56"/>
    </row>
    <row r="50" spans="1:48" s="47" customFormat="1" ht="18" customHeight="1">
      <c r="A50" s="64"/>
      <c r="B50" s="53" t="s">
        <v>24</v>
      </c>
      <c r="C50" s="53"/>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V50" s="56"/>
    </row>
    <row r="51" spans="1:48" s="47" customFormat="1" ht="18" customHeight="1">
      <c r="A51" s="64"/>
      <c r="B51" s="66" t="s">
        <v>102</v>
      </c>
      <c r="C51" s="53"/>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252">
        <f>+IF(1!AT41&lt;&gt;"",IF((1+OUT_1_Check!$Q$4)*SUM(1!D41:AS41)&lt;2*1!AT41,1,IF((1-OUT_1_Check!$Q$4)*SUM(1!D41:AS41)&gt;2*1!AT41,1,0)),IF(SUM(1!D41:AS41)&lt;&gt;0,1,0))</f>
        <v>0</v>
      </c>
      <c r="AV51" s="56"/>
    </row>
    <row r="52" spans="1:48" s="47" customFormat="1" ht="18" customHeight="1">
      <c r="A52" s="67"/>
      <c r="B52" s="68" t="s">
        <v>103</v>
      </c>
      <c r="C52" s="69"/>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8">
        <f>+IF(1!AT42&lt;&gt;"",IF((1+OUT_1_Check!$Q$4)*SUM(1!D42:AS42)&lt;2*1!AT42,1,IF((1-OUT_1_Check!$Q$4)*SUM(1!D42:AS42)&gt;2*1!AT42,1,0)),IF(SUM(1!D42:AS42)&lt;&gt;0,1,0))</f>
        <v>0</v>
      </c>
      <c r="AV52" s="56"/>
    </row>
    <row r="53" spans="1:48" s="47" customFormat="1" ht="18" customHeight="1">
      <c r="A53" s="59" t="s">
        <v>83</v>
      </c>
      <c r="B53" s="59"/>
      <c r="C53" s="59"/>
      <c r="AS53" s="70"/>
      <c r="AT53" s="70"/>
      <c r="AV53" s="56"/>
    </row>
    <row r="54" spans="1:44" s="47" customFormat="1" ht="18" customHeight="1">
      <c r="A54" s="59" t="s">
        <v>84</v>
      </c>
      <c r="B54" s="59"/>
      <c r="C54" s="59"/>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row>
    <row r="55" spans="1:44" s="47" customFormat="1" ht="18" customHeight="1">
      <c r="A55" s="71" t="s">
        <v>93</v>
      </c>
      <c r="B55" s="59"/>
      <c r="C55" s="59"/>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row>
    <row r="56" spans="1:44" s="47" customFormat="1" ht="18" customHeight="1">
      <c r="A56" s="59" t="s">
        <v>96</v>
      </c>
      <c r="B56" s="59"/>
      <c r="C56" s="59"/>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row>
    <row r="57" spans="1:27" s="43" customFormat="1" ht="18" customHeight="1">
      <c r="A57" s="72"/>
      <c r="B57" s="72"/>
      <c r="C57" s="72"/>
      <c r="E57" s="73"/>
      <c r="F57" s="73"/>
      <c r="G57" s="73"/>
      <c r="H57" s="73"/>
      <c r="I57" s="73"/>
      <c r="J57" s="73"/>
      <c r="K57" s="73"/>
      <c r="L57" s="73"/>
      <c r="M57" s="73"/>
      <c r="N57" s="73"/>
      <c r="O57" s="73"/>
      <c r="P57" s="73"/>
      <c r="Q57" s="73"/>
      <c r="R57" s="73"/>
      <c r="S57" s="73"/>
      <c r="T57" s="73"/>
      <c r="U57" s="73"/>
      <c r="V57" s="73"/>
      <c r="W57" s="73"/>
      <c r="X57" s="73"/>
      <c r="Y57" s="73"/>
      <c r="Z57" s="73"/>
      <c r="AA57" s="73"/>
    </row>
    <row r="58" spans="1:27" s="43" customFormat="1" ht="18" customHeight="1">
      <c r="A58" s="72"/>
      <c r="B58" s="72"/>
      <c r="C58" s="72"/>
      <c r="E58" s="73"/>
      <c r="F58" s="73"/>
      <c r="G58" s="73"/>
      <c r="H58" s="73"/>
      <c r="I58" s="73"/>
      <c r="J58" s="73"/>
      <c r="K58" s="73"/>
      <c r="L58" s="73"/>
      <c r="M58" s="73"/>
      <c r="N58" s="73"/>
      <c r="O58" s="73"/>
      <c r="P58" s="73"/>
      <c r="Q58" s="73"/>
      <c r="R58" s="73"/>
      <c r="S58" s="73"/>
      <c r="T58" s="73"/>
      <c r="U58" s="73"/>
      <c r="V58" s="73"/>
      <c r="W58" s="73"/>
      <c r="X58" s="73"/>
      <c r="Y58" s="73"/>
      <c r="Z58" s="73"/>
      <c r="AA58" s="73"/>
    </row>
  </sheetData>
  <sheetProtection/>
  <mergeCells count="8">
    <mergeCell ref="AS12:AS13"/>
    <mergeCell ref="H12:H13"/>
    <mergeCell ref="D12:D13"/>
    <mergeCell ref="E12:E13"/>
    <mergeCell ref="F12:F13"/>
    <mergeCell ref="G12:G13"/>
    <mergeCell ref="I12:I13"/>
    <mergeCell ref="J12:AR12"/>
  </mergeCells>
  <printOptions/>
  <pageMargins left="0.75" right="0.75" top="1" bottom="1" header="0.5" footer="0.5"/>
  <pageSetup fitToHeight="1" fitToWidth="1" horizontalDpi="600" verticalDpi="600" orientation="portrait" paperSize="9" scale="26" r:id="rId1"/>
</worksheet>
</file>

<file path=xl/worksheets/sheet5.xml><?xml version="1.0" encoding="utf-8"?>
<worksheet xmlns="http://schemas.openxmlformats.org/spreadsheetml/2006/main" xmlns:r="http://schemas.openxmlformats.org/officeDocument/2006/relationships">
  <sheetPr codeName="Sheet5">
    <outlinePr summaryBelow="0" summaryRight="0"/>
  </sheetPr>
  <dimension ref="B1:AT41"/>
  <sheetViews>
    <sheetView zoomScale="55" zoomScaleNormal="55" zoomScalePageLayoutView="0" workbookViewId="0" topLeftCell="A1">
      <selection activeCell="B1" sqref="B1"/>
    </sheetView>
  </sheetViews>
  <sheetFormatPr defaultColWidth="0" defaultRowHeight="12"/>
  <cols>
    <col min="1" max="2" width="1.75390625" style="14" customWidth="1"/>
    <col min="3" max="3" width="50.75390625" style="320" customWidth="1"/>
    <col min="4" max="43" width="7.25390625" style="14" customWidth="1"/>
    <col min="44" max="44" width="9.375" style="14" customWidth="1"/>
    <col min="45" max="45" width="7.25390625" style="14" customWidth="1"/>
    <col min="46" max="46" width="1.75390625" style="14" customWidth="1"/>
    <col min="47" max="47" width="7.25390625" style="14" customWidth="1"/>
    <col min="48" max="49" width="9.125" style="14" customWidth="1"/>
    <col min="50" max="16384" width="0" style="14" hidden="1" customWidth="1"/>
  </cols>
  <sheetData>
    <row r="1" spans="2:45" s="193" customFormat="1" ht="19.5" customHeight="1">
      <c r="B1" s="275" t="s">
        <v>25</v>
      </c>
      <c r="C1" s="276"/>
      <c r="D1" s="192"/>
      <c r="E1" s="192"/>
      <c r="F1" s="192"/>
      <c r="G1" s="192"/>
      <c r="H1" s="192"/>
      <c r="I1" s="192"/>
      <c r="J1" s="192"/>
      <c r="AS1" s="277"/>
    </row>
    <row r="2" spans="3:45" s="278" customFormat="1" ht="19.5" customHeight="1">
      <c r="C2" s="431" t="s">
        <v>163</v>
      </c>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1"/>
      <c r="AR2" s="431"/>
      <c r="AS2" s="431"/>
    </row>
    <row r="3" spans="3:45" s="278" customFormat="1" ht="19.5" customHeight="1">
      <c r="C3" s="431" t="s">
        <v>59</v>
      </c>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1"/>
      <c r="AS3" s="431"/>
    </row>
    <row r="4" spans="3:45" s="278" customFormat="1" ht="19.5" customHeight="1">
      <c r="C4" s="431" t="s">
        <v>164</v>
      </c>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row>
    <row r="5" spans="3:45" s="278" customFormat="1" ht="19.5" customHeight="1">
      <c r="C5" s="431" t="s">
        <v>3</v>
      </c>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row>
    <row r="6" spans="2:10" s="193" customFormat="1" ht="52.5" customHeight="1">
      <c r="B6" s="241"/>
      <c r="C6" s="279"/>
      <c r="I6" s="194"/>
      <c r="J6" s="194"/>
    </row>
    <row r="7" spans="2:46" s="2" customFormat="1" ht="27.75" customHeight="1">
      <c r="B7" s="280"/>
      <c r="C7" s="322" t="s">
        <v>4</v>
      </c>
      <c r="D7" s="282" t="s">
        <v>110</v>
      </c>
      <c r="E7" s="282" t="s">
        <v>149</v>
      </c>
      <c r="F7" s="282" t="s">
        <v>145</v>
      </c>
      <c r="G7" s="282" t="s">
        <v>111</v>
      </c>
      <c r="H7" s="282" t="s">
        <v>62</v>
      </c>
      <c r="I7" s="282" t="s">
        <v>148</v>
      </c>
      <c r="J7" s="282" t="s">
        <v>8</v>
      </c>
      <c r="K7" s="282" t="s">
        <v>112</v>
      </c>
      <c r="L7" s="282" t="s">
        <v>75</v>
      </c>
      <c r="M7" s="282" t="s">
        <v>113</v>
      </c>
      <c r="N7" s="282" t="s">
        <v>63</v>
      </c>
      <c r="O7" s="282" t="s">
        <v>61</v>
      </c>
      <c r="P7" s="282" t="s">
        <v>53</v>
      </c>
      <c r="Q7" s="282" t="s">
        <v>7</v>
      </c>
      <c r="R7" s="282" t="s">
        <v>64</v>
      </c>
      <c r="S7" s="282" t="s">
        <v>65</v>
      </c>
      <c r="T7" s="282" t="s">
        <v>76</v>
      </c>
      <c r="U7" s="282" t="s">
        <v>115</v>
      </c>
      <c r="V7" s="282" t="s">
        <v>77</v>
      </c>
      <c r="W7" s="282" t="s">
        <v>6</v>
      </c>
      <c r="X7" s="282" t="s">
        <v>66</v>
      </c>
      <c r="Y7" s="282" t="s">
        <v>116</v>
      </c>
      <c r="Z7" s="282" t="s">
        <v>117</v>
      </c>
      <c r="AA7" s="282" t="s">
        <v>67</v>
      </c>
      <c r="AB7" s="282" t="s">
        <v>118</v>
      </c>
      <c r="AC7" s="282" t="s">
        <v>81</v>
      </c>
      <c r="AD7" s="282" t="s">
        <v>78</v>
      </c>
      <c r="AE7" s="282" t="s">
        <v>119</v>
      </c>
      <c r="AF7" s="282" t="s">
        <v>68</v>
      </c>
      <c r="AG7" s="282" t="s">
        <v>69</v>
      </c>
      <c r="AH7" s="282" t="s">
        <v>146</v>
      </c>
      <c r="AI7" s="282" t="s">
        <v>70</v>
      </c>
      <c r="AJ7" s="282" t="s">
        <v>120</v>
      </c>
      <c r="AK7" s="282" t="s">
        <v>147</v>
      </c>
      <c r="AL7" s="282" t="s">
        <v>82</v>
      </c>
      <c r="AM7" s="282" t="s">
        <v>71</v>
      </c>
      <c r="AN7" s="282" t="s">
        <v>165</v>
      </c>
      <c r="AO7" s="282" t="s">
        <v>73</v>
      </c>
      <c r="AP7" s="282" t="s">
        <v>5</v>
      </c>
      <c r="AQ7" s="282" t="s">
        <v>74</v>
      </c>
      <c r="AR7" s="282" t="s">
        <v>85</v>
      </c>
      <c r="AS7" s="283" t="s">
        <v>9</v>
      </c>
      <c r="AT7" s="284"/>
    </row>
    <row r="8" spans="2:46" s="2" customFormat="1" ht="30" customHeight="1">
      <c r="B8" s="5"/>
      <c r="C8" s="323" t="s">
        <v>150</v>
      </c>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3"/>
      <c r="AT8" s="324"/>
    </row>
    <row r="9" spans="2:46" s="2" customFormat="1" ht="16.5" customHeight="1">
      <c r="B9" s="7"/>
      <c r="C9" s="290" t="s">
        <v>106</v>
      </c>
      <c r="D9" s="291">
        <v>0</v>
      </c>
      <c r="E9" s="291">
        <v>0</v>
      </c>
      <c r="F9" s="291">
        <v>0</v>
      </c>
      <c r="G9" s="291">
        <v>0</v>
      </c>
      <c r="H9" s="291">
        <v>0</v>
      </c>
      <c r="I9" s="291">
        <v>0</v>
      </c>
      <c r="J9" s="291">
        <v>0</v>
      </c>
      <c r="K9" s="291">
        <v>0</v>
      </c>
      <c r="L9" s="291">
        <v>0</v>
      </c>
      <c r="M9" s="291">
        <v>0</v>
      </c>
      <c r="N9" s="291">
        <v>0</v>
      </c>
      <c r="O9" s="291">
        <v>0</v>
      </c>
      <c r="P9" s="291">
        <v>0</v>
      </c>
      <c r="Q9" s="291">
        <v>0</v>
      </c>
      <c r="R9" s="291">
        <v>0</v>
      </c>
      <c r="S9" s="291">
        <v>0</v>
      </c>
      <c r="T9" s="291">
        <v>0</v>
      </c>
      <c r="U9" s="291">
        <v>0</v>
      </c>
      <c r="V9" s="291">
        <v>0</v>
      </c>
      <c r="W9" s="291">
        <v>0</v>
      </c>
      <c r="X9" s="291">
        <v>0</v>
      </c>
      <c r="Y9" s="291">
        <v>0</v>
      </c>
      <c r="Z9" s="291">
        <v>0</v>
      </c>
      <c r="AA9" s="291">
        <v>0</v>
      </c>
      <c r="AB9" s="291">
        <v>0</v>
      </c>
      <c r="AC9" s="291">
        <v>0</v>
      </c>
      <c r="AD9" s="291">
        <v>0</v>
      </c>
      <c r="AE9" s="291">
        <v>0</v>
      </c>
      <c r="AF9" s="291">
        <v>0</v>
      </c>
      <c r="AG9" s="291">
        <v>0</v>
      </c>
      <c r="AH9" s="291">
        <v>0</v>
      </c>
      <c r="AI9" s="291">
        <v>0</v>
      </c>
      <c r="AJ9" s="291">
        <v>0</v>
      </c>
      <c r="AK9" s="291">
        <v>0</v>
      </c>
      <c r="AL9" s="291">
        <v>0</v>
      </c>
      <c r="AM9" s="291">
        <v>0</v>
      </c>
      <c r="AN9" s="291">
        <v>0</v>
      </c>
      <c r="AO9" s="291">
        <v>0</v>
      </c>
      <c r="AP9" s="291">
        <v>0</v>
      </c>
      <c r="AQ9" s="291">
        <v>0</v>
      </c>
      <c r="AR9" s="291">
        <v>0</v>
      </c>
      <c r="AS9" s="293">
        <v>0</v>
      </c>
      <c r="AT9" s="324"/>
    </row>
    <row r="10" spans="2:46" s="2" customFormat="1" ht="16.5" customHeight="1">
      <c r="B10" s="9"/>
      <c r="C10" s="290" t="s">
        <v>107</v>
      </c>
      <c r="D10" s="291">
        <v>0</v>
      </c>
      <c r="E10" s="291">
        <v>0</v>
      </c>
      <c r="F10" s="291">
        <v>0</v>
      </c>
      <c r="G10" s="291">
        <v>0</v>
      </c>
      <c r="H10" s="291">
        <v>0</v>
      </c>
      <c r="I10" s="291">
        <v>0</v>
      </c>
      <c r="J10" s="291">
        <v>0</v>
      </c>
      <c r="K10" s="291">
        <v>0</v>
      </c>
      <c r="L10" s="291">
        <v>0</v>
      </c>
      <c r="M10" s="291">
        <v>0</v>
      </c>
      <c r="N10" s="291">
        <v>0</v>
      </c>
      <c r="O10" s="291">
        <v>0</v>
      </c>
      <c r="P10" s="291">
        <v>0</v>
      </c>
      <c r="Q10" s="291">
        <v>0</v>
      </c>
      <c r="R10" s="291">
        <v>0</v>
      </c>
      <c r="S10" s="291">
        <v>0</v>
      </c>
      <c r="T10" s="291">
        <v>0</v>
      </c>
      <c r="U10" s="291">
        <v>0</v>
      </c>
      <c r="V10" s="291">
        <v>0</v>
      </c>
      <c r="W10" s="291">
        <v>0</v>
      </c>
      <c r="X10" s="291">
        <v>0</v>
      </c>
      <c r="Y10" s="291">
        <v>0</v>
      </c>
      <c r="Z10" s="291">
        <v>0</v>
      </c>
      <c r="AA10" s="291">
        <v>0</v>
      </c>
      <c r="AB10" s="291">
        <v>0</v>
      </c>
      <c r="AC10" s="291">
        <v>0</v>
      </c>
      <c r="AD10" s="291">
        <v>0</v>
      </c>
      <c r="AE10" s="291">
        <v>0</v>
      </c>
      <c r="AF10" s="291">
        <v>0</v>
      </c>
      <c r="AG10" s="291">
        <v>0</v>
      </c>
      <c r="AH10" s="291">
        <v>0</v>
      </c>
      <c r="AI10" s="291">
        <v>0</v>
      </c>
      <c r="AJ10" s="291">
        <v>0</v>
      </c>
      <c r="AK10" s="291">
        <v>0</v>
      </c>
      <c r="AL10" s="291">
        <v>0</v>
      </c>
      <c r="AM10" s="291">
        <v>0</v>
      </c>
      <c r="AN10" s="291">
        <v>0</v>
      </c>
      <c r="AO10" s="291">
        <v>0</v>
      </c>
      <c r="AP10" s="291">
        <v>0</v>
      </c>
      <c r="AQ10" s="291">
        <v>0</v>
      </c>
      <c r="AR10" s="291">
        <v>0</v>
      </c>
      <c r="AS10" s="293">
        <v>0</v>
      </c>
      <c r="AT10" s="324"/>
    </row>
    <row r="11" spans="2:46" s="2" customFormat="1" ht="16.5" customHeight="1">
      <c r="B11" s="9"/>
      <c r="C11" s="290" t="s">
        <v>108</v>
      </c>
      <c r="D11" s="291">
        <v>0</v>
      </c>
      <c r="E11" s="291">
        <v>0</v>
      </c>
      <c r="F11" s="291">
        <v>0</v>
      </c>
      <c r="G11" s="291">
        <v>0</v>
      </c>
      <c r="H11" s="291">
        <v>0</v>
      </c>
      <c r="I11" s="291">
        <v>0</v>
      </c>
      <c r="J11" s="291">
        <v>0</v>
      </c>
      <c r="K11" s="291">
        <v>0</v>
      </c>
      <c r="L11" s="291">
        <v>0</v>
      </c>
      <c r="M11" s="291">
        <v>0</v>
      </c>
      <c r="N11" s="291">
        <v>0</v>
      </c>
      <c r="O11" s="291">
        <v>0</v>
      </c>
      <c r="P11" s="291">
        <v>0</v>
      </c>
      <c r="Q11" s="291">
        <v>0</v>
      </c>
      <c r="R11" s="291">
        <v>0</v>
      </c>
      <c r="S11" s="291">
        <v>0</v>
      </c>
      <c r="T11" s="291">
        <v>0</v>
      </c>
      <c r="U11" s="291">
        <v>0</v>
      </c>
      <c r="V11" s="291">
        <v>0</v>
      </c>
      <c r="W11" s="291">
        <v>0</v>
      </c>
      <c r="X11" s="291">
        <v>0</v>
      </c>
      <c r="Y11" s="291">
        <v>0</v>
      </c>
      <c r="Z11" s="291">
        <v>0</v>
      </c>
      <c r="AA11" s="291">
        <v>0</v>
      </c>
      <c r="AB11" s="291">
        <v>0</v>
      </c>
      <c r="AC11" s="291">
        <v>0</v>
      </c>
      <c r="AD11" s="291">
        <v>0</v>
      </c>
      <c r="AE11" s="291">
        <v>0</v>
      </c>
      <c r="AF11" s="291">
        <v>0</v>
      </c>
      <c r="AG11" s="291">
        <v>0</v>
      </c>
      <c r="AH11" s="291">
        <v>0</v>
      </c>
      <c r="AI11" s="291">
        <v>0</v>
      </c>
      <c r="AJ11" s="291">
        <v>0</v>
      </c>
      <c r="AK11" s="291">
        <v>0</v>
      </c>
      <c r="AL11" s="291">
        <v>0</v>
      </c>
      <c r="AM11" s="291">
        <v>0</v>
      </c>
      <c r="AN11" s="291">
        <v>0</v>
      </c>
      <c r="AO11" s="291">
        <v>0</v>
      </c>
      <c r="AP11" s="291">
        <v>0</v>
      </c>
      <c r="AQ11" s="291">
        <v>0</v>
      </c>
      <c r="AR11" s="291">
        <v>0</v>
      </c>
      <c r="AS11" s="293">
        <v>0</v>
      </c>
      <c r="AT11" s="324"/>
    </row>
    <row r="12" spans="2:46" s="297" customFormat="1" ht="30" customHeight="1">
      <c r="B12" s="298"/>
      <c r="C12" s="299" t="s">
        <v>11</v>
      </c>
      <c r="D12" s="309">
        <v>0</v>
      </c>
      <c r="E12" s="309">
        <v>0</v>
      </c>
      <c r="F12" s="309">
        <v>0</v>
      </c>
      <c r="G12" s="309">
        <v>0</v>
      </c>
      <c r="H12" s="309">
        <v>0</v>
      </c>
      <c r="I12" s="309">
        <v>0</v>
      </c>
      <c r="J12" s="309">
        <v>0</v>
      </c>
      <c r="K12" s="309">
        <v>0</v>
      </c>
      <c r="L12" s="309">
        <v>0</v>
      </c>
      <c r="M12" s="309">
        <v>0</v>
      </c>
      <c r="N12" s="309">
        <v>0</v>
      </c>
      <c r="O12" s="309">
        <v>0</v>
      </c>
      <c r="P12" s="309">
        <v>0</v>
      </c>
      <c r="Q12" s="309">
        <v>0</v>
      </c>
      <c r="R12" s="309">
        <v>0</v>
      </c>
      <c r="S12" s="309">
        <v>0</v>
      </c>
      <c r="T12" s="309">
        <v>0</v>
      </c>
      <c r="U12" s="309">
        <v>0</v>
      </c>
      <c r="V12" s="309">
        <v>0</v>
      </c>
      <c r="W12" s="309">
        <v>0</v>
      </c>
      <c r="X12" s="309">
        <v>0</v>
      </c>
      <c r="Y12" s="309">
        <v>0</v>
      </c>
      <c r="Z12" s="309">
        <v>0</v>
      </c>
      <c r="AA12" s="309">
        <v>0</v>
      </c>
      <c r="AB12" s="309">
        <v>0</v>
      </c>
      <c r="AC12" s="309">
        <v>0</v>
      </c>
      <c r="AD12" s="309">
        <v>0</v>
      </c>
      <c r="AE12" s="309">
        <v>0</v>
      </c>
      <c r="AF12" s="309">
        <v>0</v>
      </c>
      <c r="AG12" s="309">
        <v>0</v>
      </c>
      <c r="AH12" s="309">
        <v>0</v>
      </c>
      <c r="AI12" s="309">
        <v>0</v>
      </c>
      <c r="AJ12" s="309">
        <v>0</v>
      </c>
      <c r="AK12" s="309">
        <v>0</v>
      </c>
      <c r="AL12" s="309">
        <v>0</v>
      </c>
      <c r="AM12" s="309">
        <v>0</v>
      </c>
      <c r="AN12" s="309">
        <v>0</v>
      </c>
      <c r="AO12" s="309">
        <v>0</v>
      </c>
      <c r="AP12" s="309">
        <v>0</v>
      </c>
      <c r="AQ12" s="309">
        <v>0</v>
      </c>
      <c r="AR12" s="309">
        <v>0</v>
      </c>
      <c r="AS12" s="301">
        <v>0</v>
      </c>
      <c r="AT12" s="325"/>
    </row>
    <row r="13" spans="2:46" s="2" customFormat="1" ht="30" customHeight="1">
      <c r="B13" s="5"/>
      <c r="C13" s="312" t="s">
        <v>26</v>
      </c>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3"/>
      <c r="AT13" s="324"/>
    </row>
    <row r="14" spans="2:46" s="2" customFormat="1" ht="16.5" customHeight="1">
      <c r="B14" s="7"/>
      <c r="C14" s="290" t="s">
        <v>106</v>
      </c>
      <c r="D14" s="291">
        <v>0</v>
      </c>
      <c r="E14" s="291">
        <v>0</v>
      </c>
      <c r="F14" s="291">
        <v>0</v>
      </c>
      <c r="G14" s="291">
        <v>0</v>
      </c>
      <c r="H14" s="291">
        <v>0</v>
      </c>
      <c r="I14" s="291">
        <v>19</v>
      </c>
      <c r="J14" s="291">
        <v>106</v>
      </c>
      <c r="K14" s="291">
        <v>0</v>
      </c>
      <c r="L14" s="291">
        <v>0</v>
      </c>
      <c r="M14" s="291">
        <v>0</v>
      </c>
      <c r="N14" s="291">
        <v>0</v>
      </c>
      <c r="O14" s="291">
        <v>0</v>
      </c>
      <c r="P14" s="291">
        <v>7493.780098181102</v>
      </c>
      <c r="Q14" s="291">
        <v>63</v>
      </c>
      <c r="R14" s="291">
        <v>0</v>
      </c>
      <c r="S14" s="291">
        <v>0</v>
      </c>
      <c r="T14" s="291">
        <v>0</v>
      </c>
      <c r="U14" s="291">
        <v>0</v>
      </c>
      <c r="V14" s="291">
        <v>0</v>
      </c>
      <c r="W14" s="291">
        <v>439</v>
      </c>
      <c r="X14" s="291">
        <v>0</v>
      </c>
      <c r="Y14" s="291">
        <v>0</v>
      </c>
      <c r="Z14" s="291">
        <v>0</v>
      </c>
      <c r="AA14" s="291">
        <v>0</v>
      </c>
      <c r="AB14" s="291">
        <v>0</v>
      </c>
      <c r="AC14" s="291">
        <v>0</v>
      </c>
      <c r="AD14" s="291">
        <v>0</v>
      </c>
      <c r="AE14" s="291">
        <v>0</v>
      </c>
      <c r="AF14" s="291">
        <v>0</v>
      </c>
      <c r="AG14" s="291">
        <v>0</v>
      </c>
      <c r="AH14" s="291">
        <v>0</v>
      </c>
      <c r="AI14" s="291">
        <v>9</v>
      </c>
      <c r="AJ14" s="291">
        <v>1</v>
      </c>
      <c r="AK14" s="291">
        <v>5</v>
      </c>
      <c r="AL14" s="291">
        <v>0</v>
      </c>
      <c r="AM14" s="291">
        <v>0</v>
      </c>
      <c r="AN14" s="291">
        <v>14318.709350000001</v>
      </c>
      <c r="AO14" s="291">
        <v>0</v>
      </c>
      <c r="AP14" s="291">
        <v>29051.314903118</v>
      </c>
      <c r="AQ14" s="291">
        <v>0</v>
      </c>
      <c r="AR14" s="291">
        <v>0</v>
      </c>
      <c r="AS14" s="293">
        <v>51505.8043512991</v>
      </c>
      <c r="AT14" s="324"/>
    </row>
    <row r="15" spans="2:46" s="2" customFormat="1" ht="16.5" customHeight="1">
      <c r="B15" s="9"/>
      <c r="C15" s="290" t="s">
        <v>107</v>
      </c>
      <c r="D15" s="291">
        <v>0</v>
      </c>
      <c r="E15" s="291">
        <v>0.56</v>
      </c>
      <c r="F15" s="291">
        <v>0</v>
      </c>
      <c r="G15" s="291">
        <v>0</v>
      </c>
      <c r="H15" s="291">
        <v>0</v>
      </c>
      <c r="I15" s="291">
        <v>0</v>
      </c>
      <c r="J15" s="291">
        <v>54.837316</v>
      </c>
      <c r="K15" s="291">
        <v>0</v>
      </c>
      <c r="L15" s="291">
        <v>0</v>
      </c>
      <c r="M15" s="291">
        <v>0</v>
      </c>
      <c r="N15" s="291">
        <v>0</v>
      </c>
      <c r="O15" s="291">
        <v>0</v>
      </c>
      <c r="P15" s="291">
        <v>1609.7505762230971</v>
      </c>
      <c r="Q15" s="291">
        <v>3</v>
      </c>
      <c r="R15" s="291">
        <v>0</v>
      </c>
      <c r="S15" s="291">
        <v>0</v>
      </c>
      <c r="T15" s="291">
        <v>0</v>
      </c>
      <c r="U15" s="291">
        <v>0</v>
      </c>
      <c r="V15" s="291">
        <v>0</v>
      </c>
      <c r="W15" s="291">
        <v>0</v>
      </c>
      <c r="X15" s="291">
        <v>0</v>
      </c>
      <c r="Y15" s="291">
        <v>0</v>
      </c>
      <c r="Z15" s="291">
        <v>0</v>
      </c>
      <c r="AA15" s="291">
        <v>0</v>
      </c>
      <c r="AB15" s="291">
        <v>0</v>
      </c>
      <c r="AC15" s="291">
        <v>4.36</v>
      </c>
      <c r="AD15" s="291">
        <v>0</v>
      </c>
      <c r="AE15" s="291">
        <v>0</v>
      </c>
      <c r="AF15" s="291">
        <v>0</v>
      </c>
      <c r="AG15" s="291">
        <v>0</v>
      </c>
      <c r="AH15" s="291">
        <v>0</v>
      </c>
      <c r="AI15" s="291">
        <v>0</v>
      </c>
      <c r="AJ15" s="291">
        <v>0</v>
      </c>
      <c r="AK15" s="291">
        <v>0</v>
      </c>
      <c r="AL15" s="291">
        <v>0</v>
      </c>
      <c r="AM15" s="291">
        <v>0</v>
      </c>
      <c r="AN15" s="291">
        <v>530.203492</v>
      </c>
      <c r="AO15" s="291">
        <v>0</v>
      </c>
      <c r="AP15" s="291">
        <v>3055.8208142223266</v>
      </c>
      <c r="AQ15" s="291">
        <v>0</v>
      </c>
      <c r="AR15" s="291">
        <v>0</v>
      </c>
      <c r="AS15" s="293">
        <v>5258.532198445424</v>
      </c>
      <c r="AT15" s="324"/>
    </row>
    <row r="16" spans="2:46" s="2" customFormat="1" ht="16.5" customHeight="1">
      <c r="B16" s="9"/>
      <c r="C16" s="290" t="s">
        <v>108</v>
      </c>
      <c r="D16" s="291">
        <v>0</v>
      </c>
      <c r="E16" s="291">
        <v>0</v>
      </c>
      <c r="F16" s="291">
        <v>0</v>
      </c>
      <c r="G16" s="291">
        <v>0</v>
      </c>
      <c r="H16" s="291">
        <v>0</v>
      </c>
      <c r="I16" s="291">
        <v>0</v>
      </c>
      <c r="J16" s="291">
        <v>3.5</v>
      </c>
      <c r="K16" s="291">
        <v>0</v>
      </c>
      <c r="L16" s="291">
        <v>0</v>
      </c>
      <c r="M16" s="291">
        <v>0</v>
      </c>
      <c r="N16" s="291">
        <v>0</v>
      </c>
      <c r="O16" s="291">
        <v>0</v>
      </c>
      <c r="P16" s="291">
        <v>3441.638203</v>
      </c>
      <c r="Q16" s="291">
        <v>67</v>
      </c>
      <c r="R16" s="291">
        <v>0</v>
      </c>
      <c r="S16" s="291">
        <v>0</v>
      </c>
      <c r="T16" s="291">
        <v>0</v>
      </c>
      <c r="U16" s="291">
        <v>0</v>
      </c>
      <c r="V16" s="291">
        <v>0</v>
      </c>
      <c r="W16" s="291">
        <v>0</v>
      </c>
      <c r="X16" s="291">
        <v>0</v>
      </c>
      <c r="Y16" s="291">
        <v>0</v>
      </c>
      <c r="Z16" s="291">
        <v>0</v>
      </c>
      <c r="AA16" s="291">
        <v>0</v>
      </c>
      <c r="AB16" s="291">
        <v>0</v>
      </c>
      <c r="AC16" s="291">
        <v>0</v>
      </c>
      <c r="AD16" s="291">
        <v>0</v>
      </c>
      <c r="AE16" s="291">
        <v>0</v>
      </c>
      <c r="AF16" s="291">
        <v>0</v>
      </c>
      <c r="AG16" s="291">
        <v>0</v>
      </c>
      <c r="AH16" s="291">
        <v>0</v>
      </c>
      <c r="AI16" s="291">
        <v>0</v>
      </c>
      <c r="AJ16" s="291">
        <v>0</v>
      </c>
      <c r="AK16" s="291">
        <v>0</v>
      </c>
      <c r="AL16" s="291">
        <v>0</v>
      </c>
      <c r="AM16" s="291">
        <v>0</v>
      </c>
      <c r="AN16" s="291">
        <v>283.036693</v>
      </c>
      <c r="AO16" s="291">
        <v>0</v>
      </c>
      <c r="AP16" s="291">
        <v>5406.027715</v>
      </c>
      <c r="AQ16" s="291">
        <v>0</v>
      </c>
      <c r="AR16" s="291">
        <v>0</v>
      </c>
      <c r="AS16" s="293">
        <v>9201.202611</v>
      </c>
      <c r="AT16" s="324"/>
    </row>
    <row r="17" spans="2:46" s="297" customFormat="1" ht="30" customHeight="1">
      <c r="B17" s="308"/>
      <c r="C17" s="299" t="s">
        <v>11</v>
      </c>
      <c r="D17" s="309">
        <v>0</v>
      </c>
      <c r="E17" s="309">
        <v>0.56</v>
      </c>
      <c r="F17" s="309">
        <v>0</v>
      </c>
      <c r="G17" s="309">
        <v>0</v>
      </c>
      <c r="H17" s="309">
        <v>0</v>
      </c>
      <c r="I17" s="309">
        <v>19</v>
      </c>
      <c r="J17" s="309">
        <v>164.337316</v>
      </c>
      <c r="K17" s="309">
        <v>0</v>
      </c>
      <c r="L17" s="309">
        <v>0</v>
      </c>
      <c r="M17" s="309">
        <v>0</v>
      </c>
      <c r="N17" s="309">
        <v>0</v>
      </c>
      <c r="O17" s="309">
        <v>0</v>
      </c>
      <c r="P17" s="309">
        <v>12545.1688774042</v>
      </c>
      <c r="Q17" s="309">
        <v>133</v>
      </c>
      <c r="R17" s="309">
        <v>0</v>
      </c>
      <c r="S17" s="309">
        <v>0</v>
      </c>
      <c r="T17" s="309">
        <v>0</v>
      </c>
      <c r="U17" s="309">
        <v>0</v>
      </c>
      <c r="V17" s="309">
        <v>0</v>
      </c>
      <c r="W17" s="309">
        <v>439</v>
      </c>
      <c r="X17" s="309">
        <v>0</v>
      </c>
      <c r="Y17" s="309">
        <v>0</v>
      </c>
      <c r="Z17" s="309">
        <v>0</v>
      </c>
      <c r="AA17" s="309">
        <v>0</v>
      </c>
      <c r="AB17" s="309">
        <v>0</v>
      </c>
      <c r="AC17" s="309">
        <v>4.36</v>
      </c>
      <c r="AD17" s="309">
        <v>0</v>
      </c>
      <c r="AE17" s="309">
        <v>0</v>
      </c>
      <c r="AF17" s="309">
        <v>0</v>
      </c>
      <c r="AG17" s="309">
        <v>0</v>
      </c>
      <c r="AH17" s="309">
        <v>0</v>
      </c>
      <c r="AI17" s="309">
        <v>9</v>
      </c>
      <c r="AJ17" s="309">
        <v>1</v>
      </c>
      <c r="AK17" s="309">
        <v>5</v>
      </c>
      <c r="AL17" s="309">
        <v>0</v>
      </c>
      <c r="AM17" s="309">
        <v>0</v>
      </c>
      <c r="AN17" s="309">
        <v>15131.949535000002</v>
      </c>
      <c r="AO17" s="309">
        <v>0</v>
      </c>
      <c r="AP17" s="309">
        <v>37513.16343234033</v>
      </c>
      <c r="AQ17" s="309">
        <v>0</v>
      </c>
      <c r="AR17" s="309">
        <v>0</v>
      </c>
      <c r="AS17" s="301">
        <v>65965.53916074452</v>
      </c>
      <c r="AT17" s="325"/>
    </row>
    <row r="18" spans="2:46" s="257" customFormat="1" ht="30" customHeight="1">
      <c r="B18" s="262"/>
      <c r="C18" s="305" t="s">
        <v>18</v>
      </c>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7"/>
      <c r="AT18" s="328"/>
    </row>
    <row r="19" spans="2:46" s="257" customFormat="1" ht="30" customHeight="1">
      <c r="B19" s="262"/>
      <c r="C19" s="305" t="s">
        <v>12</v>
      </c>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7"/>
      <c r="AT19" s="328"/>
    </row>
    <row r="20" spans="2:46" s="2" customFormat="1" ht="16.5" customHeight="1">
      <c r="B20" s="10"/>
      <c r="C20" s="290" t="s">
        <v>106</v>
      </c>
      <c r="D20" s="291">
        <v>0</v>
      </c>
      <c r="E20" s="291">
        <v>0</v>
      </c>
      <c r="F20" s="291">
        <v>0</v>
      </c>
      <c r="G20" s="291">
        <v>0</v>
      </c>
      <c r="H20" s="291">
        <v>0</v>
      </c>
      <c r="I20" s="291">
        <v>0</v>
      </c>
      <c r="J20" s="291">
        <v>0</v>
      </c>
      <c r="K20" s="291">
        <v>0</v>
      </c>
      <c r="L20" s="291">
        <v>0</v>
      </c>
      <c r="M20" s="291">
        <v>0</v>
      </c>
      <c r="N20" s="291">
        <v>0</v>
      </c>
      <c r="O20" s="291">
        <v>0</v>
      </c>
      <c r="P20" s="291">
        <v>1445.91</v>
      </c>
      <c r="Q20" s="291">
        <v>0</v>
      </c>
      <c r="R20" s="291">
        <v>0</v>
      </c>
      <c r="S20" s="291">
        <v>0</v>
      </c>
      <c r="T20" s="291">
        <v>0</v>
      </c>
      <c r="U20" s="291">
        <v>0</v>
      </c>
      <c r="V20" s="291">
        <v>0</v>
      </c>
      <c r="W20" s="291">
        <v>0</v>
      </c>
      <c r="X20" s="291">
        <v>0</v>
      </c>
      <c r="Y20" s="291">
        <v>0</v>
      </c>
      <c r="Z20" s="291">
        <v>0</v>
      </c>
      <c r="AA20" s="291">
        <v>0</v>
      </c>
      <c r="AB20" s="291">
        <v>0</v>
      </c>
      <c r="AC20" s="291">
        <v>0</v>
      </c>
      <c r="AD20" s="291">
        <v>0</v>
      </c>
      <c r="AE20" s="291">
        <v>0</v>
      </c>
      <c r="AF20" s="291">
        <v>0</v>
      </c>
      <c r="AG20" s="291">
        <v>0</v>
      </c>
      <c r="AH20" s="291">
        <v>0</v>
      </c>
      <c r="AI20" s="291">
        <v>0</v>
      </c>
      <c r="AJ20" s="291">
        <v>0</v>
      </c>
      <c r="AK20" s="291">
        <v>0</v>
      </c>
      <c r="AL20" s="291">
        <v>0</v>
      </c>
      <c r="AM20" s="291">
        <v>0</v>
      </c>
      <c r="AN20" s="291">
        <v>106.42</v>
      </c>
      <c r="AO20" s="291">
        <v>51</v>
      </c>
      <c r="AP20" s="291">
        <v>821.94</v>
      </c>
      <c r="AQ20" s="291">
        <v>0</v>
      </c>
      <c r="AR20" s="291">
        <v>0</v>
      </c>
      <c r="AS20" s="293">
        <v>2425.2700000000004</v>
      </c>
      <c r="AT20" s="324"/>
    </row>
    <row r="21" spans="2:46" s="2" customFormat="1" ht="16.5" customHeight="1">
      <c r="B21" s="7"/>
      <c r="C21" s="290" t="s">
        <v>107</v>
      </c>
      <c r="D21" s="291">
        <v>0</v>
      </c>
      <c r="E21" s="291">
        <v>0</v>
      </c>
      <c r="F21" s="291">
        <v>0</v>
      </c>
      <c r="G21" s="291">
        <v>0</v>
      </c>
      <c r="H21" s="291">
        <v>0</v>
      </c>
      <c r="I21" s="291">
        <v>0</v>
      </c>
      <c r="J21" s="291">
        <v>0</v>
      </c>
      <c r="K21" s="291">
        <v>0</v>
      </c>
      <c r="L21" s="291">
        <v>0</v>
      </c>
      <c r="M21" s="291">
        <v>0</v>
      </c>
      <c r="N21" s="291">
        <v>0</v>
      </c>
      <c r="O21" s="291">
        <v>0</v>
      </c>
      <c r="P21" s="291">
        <v>21</v>
      </c>
      <c r="Q21" s="291">
        <v>1</v>
      </c>
      <c r="R21" s="291">
        <v>0</v>
      </c>
      <c r="S21" s="291">
        <v>0</v>
      </c>
      <c r="T21" s="291">
        <v>0</v>
      </c>
      <c r="U21" s="291">
        <v>0</v>
      </c>
      <c r="V21" s="291">
        <v>0</v>
      </c>
      <c r="W21" s="291">
        <v>9.63</v>
      </c>
      <c r="X21" s="291">
        <v>0</v>
      </c>
      <c r="Y21" s="291">
        <v>0</v>
      </c>
      <c r="Z21" s="291">
        <v>0</v>
      </c>
      <c r="AA21" s="291">
        <v>0</v>
      </c>
      <c r="AB21" s="291">
        <v>0</v>
      </c>
      <c r="AC21" s="291">
        <v>0</v>
      </c>
      <c r="AD21" s="291">
        <v>0</v>
      </c>
      <c r="AE21" s="291">
        <v>0</v>
      </c>
      <c r="AF21" s="291">
        <v>0</v>
      </c>
      <c r="AG21" s="291">
        <v>0</v>
      </c>
      <c r="AH21" s="291">
        <v>0</v>
      </c>
      <c r="AI21" s="291">
        <v>0</v>
      </c>
      <c r="AJ21" s="291">
        <v>0</v>
      </c>
      <c r="AK21" s="291">
        <v>0</v>
      </c>
      <c r="AL21" s="291">
        <v>0</v>
      </c>
      <c r="AM21" s="291">
        <v>0</v>
      </c>
      <c r="AN21" s="291">
        <v>5</v>
      </c>
      <c r="AO21" s="291">
        <v>0</v>
      </c>
      <c r="AP21" s="291">
        <v>55</v>
      </c>
      <c r="AQ21" s="291">
        <v>0</v>
      </c>
      <c r="AR21" s="291">
        <v>0</v>
      </c>
      <c r="AS21" s="293">
        <v>91.63</v>
      </c>
      <c r="AT21" s="324"/>
    </row>
    <row r="22" spans="2:46" s="2" customFormat="1" ht="16.5" customHeight="1">
      <c r="B22" s="5"/>
      <c r="C22" s="290" t="s">
        <v>108</v>
      </c>
      <c r="D22" s="291">
        <v>0</v>
      </c>
      <c r="E22" s="291">
        <v>0</v>
      </c>
      <c r="F22" s="291">
        <v>0</v>
      </c>
      <c r="G22" s="291">
        <v>0</v>
      </c>
      <c r="H22" s="291">
        <v>0</v>
      </c>
      <c r="I22" s="291">
        <v>0</v>
      </c>
      <c r="J22" s="291">
        <v>0</v>
      </c>
      <c r="K22" s="291">
        <v>0</v>
      </c>
      <c r="L22" s="291">
        <v>0</v>
      </c>
      <c r="M22" s="291">
        <v>0</v>
      </c>
      <c r="N22" s="291">
        <v>0</v>
      </c>
      <c r="O22" s="291">
        <v>0</v>
      </c>
      <c r="P22" s="291">
        <v>332.365296</v>
      </c>
      <c r="Q22" s="291">
        <v>1.26</v>
      </c>
      <c r="R22" s="291">
        <v>0</v>
      </c>
      <c r="S22" s="291">
        <v>0</v>
      </c>
      <c r="T22" s="291">
        <v>0</v>
      </c>
      <c r="U22" s="291">
        <v>0</v>
      </c>
      <c r="V22" s="291">
        <v>0</v>
      </c>
      <c r="W22" s="291">
        <v>0</v>
      </c>
      <c r="X22" s="291">
        <v>0</v>
      </c>
      <c r="Y22" s="291">
        <v>0</v>
      </c>
      <c r="Z22" s="291">
        <v>0</v>
      </c>
      <c r="AA22" s="291">
        <v>0</v>
      </c>
      <c r="AB22" s="291">
        <v>0</v>
      </c>
      <c r="AC22" s="291">
        <v>0</v>
      </c>
      <c r="AD22" s="291">
        <v>0</v>
      </c>
      <c r="AE22" s="291">
        <v>0</v>
      </c>
      <c r="AF22" s="291">
        <v>0</v>
      </c>
      <c r="AG22" s="291">
        <v>0</v>
      </c>
      <c r="AH22" s="291">
        <v>0</v>
      </c>
      <c r="AI22" s="291">
        <v>0</v>
      </c>
      <c r="AJ22" s="291">
        <v>0</v>
      </c>
      <c r="AK22" s="291">
        <v>0</v>
      </c>
      <c r="AL22" s="291">
        <v>0</v>
      </c>
      <c r="AM22" s="291">
        <v>0</v>
      </c>
      <c r="AN22" s="291">
        <v>33</v>
      </c>
      <c r="AO22" s="291">
        <v>0</v>
      </c>
      <c r="AP22" s="291">
        <v>648.566667</v>
      </c>
      <c r="AQ22" s="291">
        <v>0</v>
      </c>
      <c r="AR22" s="291">
        <v>0</v>
      </c>
      <c r="AS22" s="293">
        <v>1015.191963</v>
      </c>
      <c r="AT22" s="324"/>
    </row>
    <row r="23" spans="2:46" s="297" customFormat="1" ht="30" customHeight="1">
      <c r="B23" s="329"/>
      <c r="C23" s="299" t="s">
        <v>11</v>
      </c>
      <c r="D23" s="309">
        <v>0</v>
      </c>
      <c r="E23" s="309">
        <v>0</v>
      </c>
      <c r="F23" s="309">
        <v>0</v>
      </c>
      <c r="G23" s="309">
        <v>0</v>
      </c>
      <c r="H23" s="309">
        <v>0</v>
      </c>
      <c r="I23" s="309">
        <v>0</v>
      </c>
      <c r="J23" s="309">
        <v>0</v>
      </c>
      <c r="K23" s="309">
        <v>0</v>
      </c>
      <c r="L23" s="309">
        <v>0</v>
      </c>
      <c r="M23" s="309">
        <v>0</v>
      </c>
      <c r="N23" s="309">
        <v>0</v>
      </c>
      <c r="O23" s="309">
        <v>0</v>
      </c>
      <c r="P23" s="309">
        <v>1799.275296</v>
      </c>
      <c r="Q23" s="309">
        <v>2.26</v>
      </c>
      <c r="R23" s="309">
        <v>0</v>
      </c>
      <c r="S23" s="309">
        <v>0</v>
      </c>
      <c r="T23" s="309">
        <v>0</v>
      </c>
      <c r="U23" s="309">
        <v>0</v>
      </c>
      <c r="V23" s="309">
        <v>0</v>
      </c>
      <c r="W23" s="309">
        <v>9.63</v>
      </c>
      <c r="X23" s="309">
        <v>0</v>
      </c>
      <c r="Y23" s="309">
        <v>0</v>
      </c>
      <c r="Z23" s="309">
        <v>0</v>
      </c>
      <c r="AA23" s="309">
        <v>0</v>
      </c>
      <c r="AB23" s="309">
        <v>0</v>
      </c>
      <c r="AC23" s="309">
        <v>0</v>
      </c>
      <c r="AD23" s="309">
        <v>0</v>
      </c>
      <c r="AE23" s="309">
        <v>0</v>
      </c>
      <c r="AF23" s="309">
        <v>0</v>
      </c>
      <c r="AG23" s="309">
        <v>0</v>
      </c>
      <c r="AH23" s="309">
        <v>0</v>
      </c>
      <c r="AI23" s="309">
        <v>0</v>
      </c>
      <c r="AJ23" s="309">
        <v>0</v>
      </c>
      <c r="AK23" s="309">
        <v>0</v>
      </c>
      <c r="AL23" s="309">
        <v>0</v>
      </c>
      <c r="AM23" s="309">
        <v>0</v>
      </c>
      <c r="AN23" s="309">
        <v>144.42000000000002</v>
      </c>
      <c r="AO23" s="309">
        <v>51</v>
      </c>
      <c r="AP23" s="309">
        <v>1525.506667</v>
      </c>
      <c r="AQ23" s="309">
        <v>0</v>
      </c>
      <c r="AR23" s="309">
        <v>0</v>
      </c>
      <c r="AS23" s="301">
        <v>3532.0919630000003</v>
      </c>
      <c r="AT23" s="325"/>
    </row>
    <row r="24" spans="2:46" s="257" customFormat="1" ht="30" customHeight="1">
      <c r="B24" s="259"/>
      <c r="C24" s="305" t="s">
        <v>13</v>
      </c>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7"/>
      <c r="AT24" s="328"/>
    </row>
    <row r="25" spans="2:46" s="2" customFormat="1" ht="16.5" customHeight="1">
      <c r="B25" s="7"/>
      <c r="C25" s="290" t="s">
        <v>106</v>
      </c>
      <c r="D25" s="291">
        <v>0</v>
      </c>
      <c r="E25" s="291">
        <v>0</v>
      </c>
      <c r="F25" s="291">
        <v>0</v>
      </c>
      <c r="G25" s="291">
        <v>0</v>
      </c>
      <c r="H25" s="291">
        <v>0</v>
      </c>
      <c r="I25" s="291">
        <v>0</v>
      </c>
      <c r="J25" s="291">
        <v>0</v>
      </c>
      <c r="K25" s="291">
        <v>0</v>
      </c>
      <c r="L25" s="291">
        <v>0</v>
      </c>
      <c r="M25" s="291">
        <v>0</v>
      </c>
      <c r="N25" s="291">
        <v>0</v>
      </c>
      <c r="O25" s="291">
        <v>0</v>
      </c>
      <c r="P25" s="291">
        <v>70.637606</v>
      </c>
      <c r="Q25" s="291">
        <v>0</v>
      </c>
      <c r="R25" s="291">
        <v>0</v>
      </c>
      <c r="S25" s="291">
        <v>0</v>
      </c>
      <c r="T25" s="291">
        <v>0</v>
      </c>
      <c r="U25" s="291">
        <v>0</v>
      </c>
      <c r="V25" s="291">
        <v>0</v>
      </c>
      <c r="W25" s="291">
        <v>0</v>
      </c>
      <c r="X25" s="291">
        <v>0</v>
      </c>
      <c r="Y25" s="291">
        <v>0</v>
      </c>
      <c r="Z25" s="291">
        <v>0</v>
      </c>
      <c r="AA25" s="291">
        <v>0</v>
      </c>
      <c r="AB25" s="291">
        <v>0</v>
      </c>
      <c r="AC25" s="291">
        <v>0</v>
      </c>
      <c r="AD25" s="291">
        <v>0</v>
      </c>
      <c r="AE25" s="291">
        <v>0</v>
      </c>
      <c r="AF25" s="291">
        <v>0</v>
      </c>
      <c r="AG25" s="291">
        <v>0</v>
      </c>
      <c r="AH25" s="291">
        <v>0</v>
      </c>
      <c r="AI25" s="291">
        <v>0</v>
      </c>
      <c r="AJ25" s="291">
        <v>0</v>
      </c>
      <c r="AK25" s="291">
        <v>0</v>
      </c>
      <c r="AL25" s="291">
        <v>0</v>
      </c>
      <c r="AM25" s="291">
        <v>0</v>
      </c>
      <c r="AN25" s="291">
        <v>36.5</v>
      </c>
      <c r="AO25" s="291">
        <v>0</v>
      </c>
      <c r="AP25" s="291">
        <v>800.066667</v>
      </c>
      <c r="AQ25" s="291">
        <v>0</v>
      </c>
      <c r="AR25" s="291">
        <v>0</v>
      </c>
      <c r="AS25" s="293">
        <v>907.2042730000001</v>
      </c>
      <c r="AT25" s="324"/>
    </row>
    <row r="26" spans="2:46" s="2" customFormat="1" ht="16.5" customHeight="1">
      <c r="B26" s="7"/>
      <c r="C26" s="290" t="s">
        <v>107</v>
      </c>
      <c r="D26" s="291">
        <v>0</v>
      </c>
      <c r="E26" s="291">
        <v>0</v>
      </c>
      <c r="F26" s="291">
        <v>0</v>
      </c>
      <c r="G26" s="291">
        <v>0</v>
      </c>
      <c r="H26" s="291">
        <v>0</v>
      </c>
      <c r="I26" s="291">
        <v>0</v>
      </c>
      <c r="J26" s="291">
        <v>0</v>
      </c>
      <c r="K26" s="291">
        <v>0</v>
      </c>
      <c r="L26" s="291">
        <v>0</v>
      </c>
      <c r="M26" s="291">
        <v>0</v>
      </c>
      <c r="N26" s="291">
        <v>0</v>
      </c>
      <c r="O26" s="291">
        <v>0</v>
      </c>
      <c r="P26" s="291">
        <v>277.22769</v>
      </c>
      <c r="Q26" s="291">
        <v>2</v>
      </c>
      <c r="R26" s="291">
        <v>0</v>
      </c>
      <c r="S26" s="291">
        <v>0</v>
      </c>
      <c r="T26" s="291">
        <v>0</v>
      </c>
      <c r="U26" s="291">
        <v>0</v>
      </c>
      <c r="V26" s="291">
        <v>0</v>
      </c>
      <c r="W26" s="291">
        <v>4.59</v>
      </c>
      <c r="X26" s="291">
        <v>0</v>
      </c>
      <c r="Y26" s="291">
        <v>0</v>
      </c>
      <c r="Z26" s="291">
        <v>0</v>
      </c>
      <c r="AA26" s="291">
        <v>0</v>
      </c>
      <c r="AB26" s="291">
        <v>0</v>
      </c>
      <c r="AC26" s="291">
        <v>0</v>
      </c>
      <c r="AD26" s="291">
        <v>0</v>
      </c>
      <c r="AE26" s="291">
        <v>0</v>
      </c>
      <c r="AF26" s="291">
        <v>0</v>
      </c>
      <c r="AG26" s="291">
        <v>0</v>
      </c>
      <c r="AH26" s="291">
        <v>0</v>
      </c>
      <c r="AI26" s="291">
        <v>0</v>
      </c>
      <c r="AJ26" s="291">
        <v>0</v>
      </c>
      <c r="AK26" s="291">
        <v>0</v>
      </c>
      <c r="AL26" s="291">
        <v>0</v>
      </c>
      <c r="AM26" s="291">
        <v>0</v>
      </c>
      <c r="AN26" s="291">
        <v>10</v>
      </c>
      <c r="AO26" s="291">
        <v>0</v>
      </c>
      <c r="AP26" s="291">
        <v>505</v>
      </c>
      <c r="AQ26" s="291">
        <v>0</v>
      </c>
      <c r="AR26" s="291">
        <v>0</v>
      </c>
      <c r="AS26" s="293">
        <v>798.81769</v>
      </c>
      <c r="AT26" s="324"/>
    </row>
    <row r="27" spans="2:46" s="2" customFormat="1" ht="16.5" customHeight="1">
      <c r="B27" s="5"/>
      <c r="C27" s="290" t="s">
        <v>108</v>
      </c>
      <c r="D27" s="291">
        <v>0</v>
      </c>
      <c r="E27" s="291">
        <v>0</v>
      </c>
      <c r="F27" s="291">
        <v>0</v>
      </c>
      <c r="G27" s="291">
        <v>0</v>
      </c>
      <c r="H27" s="291">
        <v>0</v>
      </c>
      <c r="I27" s="291">
        <v>0</v>
      </c>
      <c r="J27" s="291">
        <v>0</v>
      </c>
      <c r="K27" s="291">
        <v>0</v>
      </c>
      <c r="L27" s="291">
        <v>0</v>
      </c>
      <c r="M27" s="291">
        <v>0</v>
      </c>
      <c r="N27" s="291">
        <v>0</v>
      </c>
      <c r="O27" s="291">
        <v>0</v>
      </c>
      <c r="P27" s="291">
        <v>7.41</v>
      </c>
      <c r="Q27" s="291">
        <v>0.76</v>
      </c>
      <c r="R27" s="291">
        <v>0</v>
      </c>
      <c r="S27" s="291">
        <v>0</v>
      </c>
      <c r="T27" s="291">
        <v>0</v>
      </c>
      <c r="U27" s="291">
        <v>0</v>
      </c>
      <c r="V27" s="291">
        <v>0</v>
      </c>
      <c r="W27" s="291">
        <v>0</v>
      </c>
      <c r="X27" s="291">
        <v>0</v>
      </c>
      <c r="Y27" s="291">
        <v>0</v>
      </c>
      <c r="Z27" s="291">
        <v>0</v>
      </c>
      <c r="AA27" s="291">
        <v>0</v>
      </c>
      <c r="AB27" s="291">
        <v>0</v>
      </c>
      <c r="AC27" s="291">
        <v>0</v>
      </c>
      <c r="AD27" s="291">
        <v>0</v>
      </c>
      <c r="AE27" s="291">
        <v>0</v>
      </c>
      <c r="AF27" s="291">
        <v>0</v>
      </c>
      <c r="AG27" s="291">
        <v>0</v>
      </c>
      <c r="AH27" s="291">
        <v>0</v>
      </c>
      <c r="AI27" s="291">
        <v>0</v>
      </c>
      <c r="AJ27" s="291">
        <v>0</v>
      </c>
      <c r="AK27" s="291">
        <v>0</v>
      </c>
      <c r="AL27" s="291">
        <v>0</v>
      </c>
      <c r="AM27" s="291">
        <v>0</v>
      </c>
      <c r="AN27" s="291">
        <v>51.9</v>
      </c>
      <c r="AO27" s="291">
        <v>0</v>
      </c>
      <c r="AP27" s="291">
        <v>522.1557971</v>
      </c>
      <c r="AQ27" s="291">
        <v>0</v>
      </c>
      <c r="AR27" s="291">
        <v>0</v>
      </c>
      <c r="AS27" s="293">
        <v>582.2257971</v>
      </c>
      <c r="AT27" s="324"/>
    </row>
    <row r="28" spans="2:46" s="297" customFormat="1" ht="30" customHeight="1">
      <c r="B28" s="308"/>
      <c r="C28" s="299" t="s">
        <v>11</v>
      </c>
      <c r="D28" s="309">
        <v>0</v>
      </c>
      <c r="E28" s="309">
        <v>0</v>
      </c>
      <c r="F28" s="309">
        <v>0</v>
      </c>
      <c r="G28" s="309">
        <v>0</v>
      </c>
      <c r="H28" s="309">
        <v>0</v>
      </c>
      <c r="I28" s="309">
        <v>0</v>
      </c>
      <c r="J28" s="309">
        <v>0</v>
      </c>
      <c r="K28" s="309">
        <v>0</v>
      </c>
      <c r="L28" s="309">
        <v>0</v>
      </c>
      <c r="M28" s="309">
        <v>0</v>
      </c>
      <c r="N28" s="309">
        <v>0</v>
      </c>
      <c r="O28" s="309">
        <v>0</v>
      </c>
      <c r="P28" s="309">
        <v>355.275296</v>
      </c>
      <c r="Q28" s="309">
        <v>2.76</v>
      </c>
      <c r="R28" s="309">
        <v>0</v>
      </c>
      <c r="S28" s="309">
        <v>0</v>
      </c>
      <c r="T28" s="309">
        <v>0</v>
      </c>
      <c r="U28" s="309">
        <v>0</v>
      </c>
      <c r="V28" s="309">
        <v>0</v>
      </c>
      <c r="W28" s="309">
        <v>4.59</v>
      </c>
      <c r="X28" s="309">
        <v>0</v>
      </c>
      <c r="Y28" s="309">
        <v>0</v>
      </c>
      <c r="Z28" s="309">
        <v>0</v>
      </c>
      <c r="AA28" s="309">
        <v>0</v>
      </c>
      <c r="AB28" s="309">
        <v>0</v>
      </c>
      <c r="AC28" s="309">
        <v>0</v>
      </c>
      <c r="AD28" s="309">
        <v>0</v>
      </c>
      <c r="AE28" s="309">
        <v>0</v>
      </c>
      <c r="AF28" s="309">
        <v>0</v>
      </c>
      <c r="AG28" s="309">
        <v>0</v>
      </c>
      <c r="AH28" s="309">
        <v>0</v>
      </c>
      <c r="AI28" s="309">
        <v>0</v>
      </c>
      <c r="AJ28" s="309">
        <v>0</v>
      </c>
      <c r="AK28" s="309">
        <v>0</v>
      </c>
      <c r="AL28" s="309">
        <v>0</v>
      </c>
      <c r="AM28" s="309">
        <v>0</v>
      </c>
      <c r="AN28" s="309">
        <v>98.4</v>
      </c>
      <c r="AO28" s="309">
        <v>0</v>
      </c>
      <c r="AP28" s="309">
        <v>1827.2224641</v>
      </c>
      <c r="AQ28" s="309">
        <v>0</v>
      </c>
      <c r="AR28" s="309">
        <v>0</v>
      </c>
      <c r="AS28" s="301">
        <v>2288.2477601</v>
      </c>
      <c r="AT28" s="325"/>
    </row>
    <row r="29" spans="2:46" s="2" customFormat="1" ht="30" customHeight="1">
      <c r="B29" s="7"/>
      <c r="C29" s="295" t="s">
        <v>14</v>
      </c>
      <c r="D29" s="296">
        <v>0</v>
      </c>
      <c r="E29" s="296">
        <v>0</v>
      </c>
      <c r="F29" s="296">
        <v>0</v>
      </c>
      <c r="G29" s="296">
        <v>0</v>
      </c>
      <c r="H29" s="296">
        <v>0</v>
      </c>
      <c r="I29" s="296">
        <v>0</v>
      </c>
      <c r="J29" s="296">
        <v>0</v>
      </c>
      <c r="K29" s="296">
        <v>0</v>
      </c>
      <c r="L29" s="296">
        <v>0</v>
      </c>
      <c r="M29" s="296">
        <v>0</v>
      </c>
      <c r="N29" s="296">
        <v>0</v>
      </c>
      <c r="O29" s="296">
        <v>0</v>
      </c>
      <c r="P29" s="296">
        <v>2154.550592</v>
      </c>
      <c r="Q29" s="296">
        <v>5.02</v>
      </c>
      <c r="R29" s="296">
        <v>0</v>
      </c>
      <c r="S29" s="296">
        <v>0</v>
      </c>
      <c r="T29" s="296">
        <v>0</v>
      </c>
      <c r="U29" s="296">
        <v>0</v>
      </c>
      <c r="V29" s="296">
        <v>0</v>
      </c>
      <c r="W29" s="296">
        <v>14.22</v>
      </c>
      <c r="X29" s="296">
        <v>0</v>
      </c>
      <c r="Y29" s="296">
        <v>0</v>
      </c>
      <c r="Z29" s="296">
        <v>0</v>
      </c>
      <c r="AA29" s="296">
        <v>0</v>
      </c>
      <c r="AB29" s="296">
        <v>0</v>
      </c>
      <c r="AC29" s="296">
        <v>0</v>
      </c>
      <c r="AD29" s="296">
        <v>0</v>
      </c>
      <c r="AE29" s="296">
        <v>0</v>
      </c>
      <c r="AF29" s="296">
        <v>0</v>
      </c>
      <c r="AG29" s="296">
        <v>0</v>
      </c>
      <c r="AH29" s="296">
        <v>0</v>
      </c>
      <c r="AI29" s="296">
        <v>0</v>
      </c>
      <c r="AJ29" s="296">
        <v>0</v>
      </c>
      <c r="AK29" s="296">
        <v>0</v>
      </c>
      <c r="AL29" s="296">
        <v>0</v>
      </c>
      <c r="AM29" s="296">
        <v>0</v>
      </c>
      <c r="AN29" s="296">
        <v>242.82000000000002</v>
      </c>
      <c r="AO29" s="296">
        <v>51</v>
      </c>
      <c r="AP29" s="296">
        <v>3352.7291311</v>
      </c>
      <c r="AQ29" s="296">
        <v>0</v>
      </c>
      <c r="AR29" s="296">
        <v>0</v>
      </c>
      <c r="AS29" s="293">
        <v>5820.3397231</v>
      </c>
      <c r="AT29" s="324"/>
    </row>
    <row r="30" spans="2:46" s="2" customFormat="1" ht="18" customHeight="1">
      <c r="B30" s="10"/>
      <c r="C30" s="295" t="s">
        <v>97</v>
      </c>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293">
        <v>0</v>
      </c>
      <c r="AT30" s="324"/>
    </row>
    <row r="31" spans="2:46" s="2" customFormat="1" ht="30" customHeight="1">
      <c r="B31" s="7"/>
      <c r="C31" s="330" t="s">
        <v>127</v>
      </c>
      <c r="D31" s="296">
        <v>0</v>
      </c>
      <c r="E31" s="296">
        <v>0.56</v>
      </c>
      <c r="F31" s="296">
        <v>0</v>
      </c>
      <c r="G31" s="296">
        <v>0</v>
      </c>
      <c r="H31" s="296">
        <v>0</v>
      </c>
      <c r="I31" s="296">
        <v>19</v>
      </c>
      <c r="J31" s="296">
        <v>164.337316</v>
      </c>
      <c r="K31" s="296">
        <v>0</v>
      </c>
      <c r="L31" s="296">
        <v>0</v>
      </c>
      <c r="M31" s="296">
        <v>0</v>
      </c>
      <c r="N31" s="296">
        <v>0</v>
      </c>
      <c r="O31" s="296">
        <v>0</v>
      </c>
      <c r="P31" s="296">
        <v>14699.7194694042</v>
      </c>
      <c r="Q31" s="296">
        <v>138.02</v>
      </c>
      <c r="R31" s="296">
        <v>0</v>
      </c>
      <c r="S31" s="296">
        <v>0</v>
      </c>
      <c r="T31" s="296">
        <v>0</v>
      </c>
      <c r="U31" s="296">
        <v>0</v>
      </c>
      <c r="V31" s="296">
        <v>0</v>
      </c>
      <c r="W31" s="296">
        <v>453.22</v>
      </c>
      <c r="X31" s="296">
        <v>0</v>
      </c>
      <c r="Y31" s="296">
        <v>0</v>
      </c>
      <c r="Z31" s="296">
        <v>0</v>
      </c>
      <c r="AA31" s="296">
        <v>0</v>
      </c>
      <c r="AB31" s="296">
        <v>0</v>
      </c>
      <c r="AC31" s="296">
        <v>4.36</v>
      </c>
      <c r="AD31" s="296">
        <v>0</v>
      </c>
      <c r="AE31" s="296">
        <v>0</v>
      </c>
      <c r="AF31" s="296">
        <v>0</v>
      </c>
      <c r="AG31" s="296">
        <v>0</v>
      </c>
      <c r="AH31" s="296">
        <v>0</v>
      </c>
      <c r="AI31" s="296">
        <v>9</v>
      </c>
      <c r="AJ31" s="296">
        <v>1</v>
      </c>
      <c r="AK31" s="296">
        <v>5</v>
      </c>
      <c r="AL31" s="296">
        <v>0</v>
      </c>
      <c r="AM31" s="296">
        <v>0</v>
      </c>
      <c r="AN31" s="296">
        <v>15374.769535000001</v>
      </c>
      <c r="AO31" s="296">
        <v>51</v>
      </c>
      <c r="AP31" s="296">
        <v>40865.89256344033</v>
      </c>
      <c r="AQ31" s="296">
        <v>0</v>
      </c>
      <c r="AR31" s="296">
        <v>0</v>
      </c>
      <c r="AS31" s="293">
        <v>71785.87888384452</v>
      </c>
      <c r="AT31" s="324"/>
    </row>
    <row r="32" spans="2:46" s="257" customFormat="1" ht="30" customHeight="1">
      <c r="B32" s="262"/>
      <c r="C32" s="305" t="s">
        <v>24</v>
      </c>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7"/>
      <c r="AT32" s="328"/>
    </row>
    <row r="33" spans="2:46" s="2" customFormat="1" ht="18" customHeight="1">
      <c r="B33" s="10"/>
      <c r="C33" s="295" t="s">
        <v>171</v>
      </c>
      <c r="D33" s="291">
        <v>0</v>
      </c>
      <c r="E33" s="291">
        <v>0</v>
      </c>
      <c r="F33" s="291">
        <v>0</v>
      </c>
      <c r="G33" s="291">
        <v>0</v>
      </c>
      <c r="H33" s="291">
        <v>0</v>
      </c>
      <c r="I33" s="291">
        <v>0</v>
      </c>
      <c r="J33" s="291">
        <v>0.209359</v>
      </c>
      <c r="K33" s="291">
        <v>0</v>
      </c>
      <c r="L33" s="291">
        <v>0</v>
      </c>
      <c r="M33" s="291">
        <v>0</v>
      </c>
      <c r="N33" s="291">
        <v>0</v>
      </c>
      <c r="O33" s="291">
        <v>0</v>
      </c>
      <c r="P33" s="291">
        <v>166.06196036897072</v>
      </c>
      <c r="Q33" s="291">
        <v>0</v>
      </c>
      <c r="R33" s="291">
        <v>0</v>
      </c>
      <c r="S33" s="291">
        <v>0</v>
      </c>
      <c r="T33" s="291">
        <v>0</v>
      </c>
      <c r="U33" s="291">
        <v>0</v>
      </c>
      <c r="V33" s="291">
        <v>0</v>
      </c>
      <c r="W33" s="291">
        <v>0</v>
      </c>
      <c r="X33" s="291">
        <v>0</v>
      </c>
      <c r="Y33" s="291">
        <v>0</v>
      </c>
      <c r="Z33" s="291">
        <v>0</v>
      </c>
      <c r="AA33" s="291">
        <v>0</v>
      </c>
      <c r="AB33" s="291">
        <v>0</v>
      </c>
      <c r="AC33" s="291">
        <v>0</v>
      </c>
      <c r="AD33" s="291">
        <v>0</v>
      </c>
      <c r="AE33" s="291">
        <v>0</v>
      </c>
      <c r="AF33" s="291">
        <v>0</v>
      </c>
      <c r="AG33" s="291">
        <v>0</v>
      </c>
      <c r="AH33" s="291">
        <v>0</v>
      </c>
      <c r="AI33" s="291">
        <v>0</v>
      </c>
      <c r="AJ33" s="291">
        <v>0</v>
      </c>
      <c r="AK33" s="291">
        <v>0</v>
      </c>
      <c r="AL33" s="291">
        <v>0</v>
      </c>
      <c r="AM33" s="291">
        <v>0</v>
      </c>
      <c r="AN33" s="291">
        <v>51.4424875408971</v>
      </c>
      <c r="AO33" s="291">
        <v>0</v>
      </c>
      <c r="AP33" s="291">
        <v>371.41844091615326</v>
      </c>
      <c r="AQ33" s="291">
        <v>0</v>
      </c>
      <c r="AR33" s="291">
        <v>0</v>
      </c>
      <c r="AS33" s="293">
        <v>589.1322478260211</v>
      </c>
      <c r="AT33" s="324"/>
    </row>
    <row r="34" spans="2:46" s="2" customFormat="1" ht="18" customHeight="1">
      <c r="B34" s="11"/>
      <c r="C34" s="331" t="s">
        <v>172</v>
      </c>
      <c r="D34" s="332">
        <v>0</v>
      </c>
      <c r="E34" s="332">
        <v>0</v>
      </c>
      <c r="F34" s="332">
        <v>0</v>
      </c>
      <c r="G34" s="332">
        <v>0</v>
      </c>
      <c r="H34" s="332">
        <v>0</v>
      </c>
      <c r="I34" s="332">
        <v>0</v>
      </c>
      <c r="J34" s="332">
        <v>1.972616</v>
      </c>
      <c r="K34" s="332">
        <v>0</v>
      </c>
      <c r="L34" s="332">
        <v>0</v>
      </c>
      <c r="M34" s="332">
        <v>0</v>
      </c>
      <c r="N34" s="332">
        <v>0</v>
      </c>
      <c r="O34" s="332">
        <v>0</v>
      </c>
      <c r="P34" s="332">
        <v>214.5835824706292</v>
      </c>
      <c r="Q34" s="332">
        <v>0</v>
      </c>
      <c r="R34" s="332">
        <v>0</v>
      </c>
      <c r="S34" s="332">
        <v>0</v>
      </c>
      <c r="T34" s="332">
        <v>0</v>
      </c>
      <c r="U34" s="332">
        <v>0</v>
      </c>
      <c r="V34" s="332">
        <v>0</v>
      </c>
      <c r="W34" s="332">
        <v>0</v>
      </c>
      <c r="X34" s="332">
        <v>0</v>
      </c>
      <c r="Y34" s="332">
        <v>0</v>
      </c>
      <c r="Z34" s="332">
        <v>0</v>
      </c>
      <c r="AA34" s="332">
        <v>0</v>
      </c>
      <c r="AB34" s="332">
        <v>0</v>
      </c>
      <c r="AC34" s="332">
        <v>0</v>
      </c>
      <c r="AD34" s="332">
        <v>0</v>
      </c>
      <c r="AE34" s="332">
        <v>0</v>
      </c>
      <c r="AF34" s="332">
        <v>0</v>
      </c>
      <c r="AG34" s="332">
        <v>0</v>
      </c>
      <c r="AH34" s="332">
        <v>0</v>
      </c>
      <c r="AI34" s="332">
        <v>0</v>
      </c>
      <c r="AJ34" s="332">
        <v>0</v>
      </c>
      <c r="AK34" s="332">
        <v>0</v>
      </c>
      <c r="AL34" s="332">
        <v>0</v>
      </c>
      <c r="AM34" s="332">
        <v>0</v>
      </c>
      <c r="AN34" s="332">
        <v>136.765845</v>
      </c>
      <c r="AO34" s="332">
        <v>0</v>
      </c>
      <c r="AP34" s="332">
        <v>476.51268380961716</v>
      </c>
      <c r="AQ34" s="332">
        <v>0</v>
      </c>
      <c r="AR34" s="332">
        <v>0</v>
      </c>
      <c r="AS34" s="293">
        <v>829.8347272802464</v>
      </c>
      <c r="AT34" s="333"/>
    </row>
    <row r="35" spans="2:46" s="2" customFormat="1" ht="66.75" customHeight="1">
      <c r="B35" s="318"/>
      <c r="C35" s="430" t="s">
        <v>173</v>
      </c>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334"/>
    </row>
    <row r="36" spans="2:46" s="2" customFormat="1" ht="18" customHeight="1">
      <c r="B36" s="8"/>
      <c r="C36" s="295"/>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
      <c r="AS36" s="1"/>
      <c r="AT36" s="1"/>
    </row>
    <row r="37" spans="2:46" s="2" customFormat="1" ht="18" customHeight="1">
      <c r="B37" s="8"/>
      <c r="C37" s="295"/>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
      <c r="AS37" s="1"/>
      <c r="AT37" s="1"/>
    </row>
    <row r="38" spans="2:46" s="2" customFormat="1" ht="18" customHeight="1">
      <c r="B38" s="8"/>
      <c r="C38" s="295"/>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
      <c r="AS38" s="1"/>
      <c r="AT38" s="1"/>
    </row>
    <row r="39" spans="2:46" s="2" customFormat="1" ht="18" customHeight="1">
      <c r="B39" s="8"/>
      <c r="C39" s="295"/>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
      <c r="AS39" s="1"/>
      <c r="AT39" s="1"/>
    </row>
    <row r="40" spans="2:44" s="2" customFormat="1" ht="18" customHeight="1">
      <c r="B40" s="25" t="s">
        <v>155</v>
      </c>
      <c r="C40" s="295"/>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row>
    <row r="41" spans="2:44" s="2" customFormat="1" ht="18" customHeight="1">
      <c r="B41" s="13"/>
      <c r="C41" s="295"/>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row>
  </sheetData>
  <sheetProtection formatCells="0" formatColumns="0" formatRows="0"/>
  <mergeCells count="5">
    <mergeCell ref="C2:AS2"/>
    <mergeCell ref="C3:AS3"/>
    <mergeCell ref="C4:AS4"/>
    <mergeCell ref="C5:AS5"/>
    <mergeCell ref="C35:AS35"/>
  </mergeCells>
  <conditionalFormatting sqref="AS30:AT30 D31:AT31 D25:AT29 D9:AT12 D14:AT17 D20:AT23 D33:AT34">
    <cfRule type="expression" priority="1" dxfId="0" stopIfTrue="1">
      <formula>AND(D9&lt;&gt;"",OR(D9&lt;0,NOT(ISNUMBER(D9))))</formula>
    </cfRule>
  </conditionalFormatting>
  <printOptions/>
  <pageMargins left="0.7480314960629921" right="0.3937007874015748" top="0.984251968503937" bottom="0.984251968503937" header="0.5118110236220472" footer="0.5118110236220472"/>
  <pageSetup horizontalDpi="600" verticalDpi="600" orientation="landscape" paperSize="9" scale="40" r:id="rId1"/>
  <headerFooter alignWithMargins="0">
    <oddFooter>&amp;C2010 Triennial Central Bank Survey</oddFooter>
  </headerFooter>
</worksheet>
</file>

<file path=xl/worksheets/sheet6.xml><?xml version="1.0" encoding="utf-8"?>
<worksheet xmlns="http://schemas.openxmlformats.org/spreadsheetml/2006/main" xmlns:r="http://schemas.openxmlformats.org/officeDocument/2006/relationships">
  <sheetPr codeName="Sheet8">
    <tabColor indexed="43"/>
    <pageSetUpPr fitToPage="1"/>
  </sheetPr>
  <dimension ref="A1:AX57"/>
  <sheetViews>
    <sheetView zoomScale="60" zoomScaleNormal="60" zoomScalePageLayoutView="0" workbookViewId="0" topLeftCell="A1">
      <pane xSplit="3" ySplit="13" topLeftCell="D35" activePane="bottomRight" state="frozen"/>
      <selection pane="topLeft" activeCell="A1" sqref="A1"/>
      <selection pane="topRight" activeCell="D1" sqref="D1"/>
      <selection pane="bottomLeft" activeCell="A14" sqref="A14"/>
      <selection pane="bottomRight" activeCell="Q4" sqref="Q4"/>
    </sheetView>
  </sheetViews>
  <sheetFormatPr defaultColWidth="9.00390625" defaultRowHeight="12"/>
  <cols>
    <col min="1" max="1" width="2.375" style="74" customWidth="1"/>
    <col min="2" max="2" width="9.125" style="74" customWidth="1"/>
    <col min="3" max="3" width="40.625" style="74" customWidth="1"/>
    <col min="4" max="4" width="9.75390625" style="74" customWidth="1"/>
    <col min="5" max="44" width="9.125" style="74" customWidth="1"/>
    <col min="45" max="45" width="26.875" style="74" customWidth="1"/>
    <col min="46" max="16384" width="9.125" style="74" customWidth="1"/>
  </cols>
  <sheetData>
    <row r="1" spans="1:50" s="30" customFormat="1" ht="18" customHeight="1">
      <c r="A1" s="26" t="s">
        <v>25</v>
      </c>
      <c r="B1" s="27"/>
      <c r="C1" s="27"/>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9"/>
      <c r="AX1" s="29"/>
    </row>
    <row r="2" spans="1:50" s="30" customFormat="1" ht="18" customHeight="1">
      <c r="A2" s="31"/>
      <c r="B2" s="32"/>
      <c r="C2" s="32"/>
      <c r="D2" s="33"/>
      <c r="E2" s="34"/>
      <c r="F2" s="33"/>
      <c r="G2" s="33"/>
      <c r="H2" s="33"/>
      <c r="I2" s="33"/>
      <c r="J2" s="33"/>
      <c r="K2" s="33"/>
      <c r="L2" s="33"/>
      <c r="M2" s="33"/>
      <c r="N2" s="33"/>
      <c r="O2" s="33"/>
      <c r="P2" s="33"/>
      <c r="Q2" s="33"/>
      <c r="R2" s="92"/>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5"/>
    </row>
    <row r="3" spans="1:50" s="30" customFormat="1" ht="18" customHeight="1" thickBot="1">
      <c r="A3" s="32"/>
      <c r="C3" s="36"/>
      <c r="D3" s="33"/>
      <c r="E3" s="93" t="s">
        <v>1</v>
      </c>
      <c r="F3" s="33"/>
      <c r="G3" s="33"/>
      <c r="H3" s="33"/>
      <c r="I3" s="33"/>
      <c r="J3" s="33"/>
      <c r="K3" s="33"/>
      <c r="L3" s="33"/>
      <c r="M3" s="33"/>
      <c r="N3" s="33"/>
      <c r="O3" s="28"/>
      <c r="P3" s="28"/>
      <c r="Q3" s="28"/>
      <c r="S3" s="28"/>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7"/>
    </row>
    <row r="4" spans="1:50" s="30" customFormat="1" ht="18" customHeight="1" thickBot="1">
      <c r="A4" s="32"/>
      <c r="C4" s="36"/>
      <c r="D4" s="33"/>
      <c r="E4" s="93" t="s">
        <v>2</v>
      </c>
      <c r="F4" s="33"/>
      <c r="G4" s="33"/>
      <c r="H4" s="33"/>
      <c r="I4" s="33"/>
      <c r="J4" s="33"/>
      <c r="K4" s="33"/>
      <c r="L4" s="33"/>
      <c r="M4" s="33"/>
      <c r="N4" s="33"/>
      <c r="O4" s="28"/>
      <c r="P4" s="75" t="s">
        <v>109</v>
      </c>
      <c r="Q4" s="76">
        <v>0.005</v>
      </c>
      <c r="S4" s="28"/>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7"/>
    </row>
    <row r="5" spans="1:50" s="30" customFormat="1" ht="18" customHeight="1">
      <c r="A5" s="31"/>
      <c r="C5" s="32"/>
      <c r="D5" s="33"/>
      <c r="E5" s="92"/>
      <c r="F5" s="33"/>
      <c r="G5" s="33"/>
      <c r="H5" s="33"/>
      <c r="I5" s="33"/>
      <c r="J5" s="33"/>
      <c r="K5" s="33"/>
      <c r="L5" s="33"/>
      <c r="M5" s="33"/>
      <c r="N5" s="33"/>
      <c r="O5" s="28"/>
      <c r="P5" s="28"/>
      <c r="Q5" s="28"/>
      <c r="S5" s="28"/>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7"/>
    </row>
    <row r="6" spans="1:50" s="30" customFormat="1" ht="18" customHeight="1">
      <c r="A6" s="36"/>
      <c r="C6" s="36"/>
      <c r="D6" s="33"/>
      <c r="E6" s="93" t="s">
        <v>59</v>
      </c>
      <c r="F6" s="33"/>
      <c r="G6" s="33"/>
      <c r="H6" s="33"/>
      <c r="I6" s="33"/>
      <c r="J6" s="33"/>
      <c r="K6" s="33"/>
      <c r="L6" s="33"/>
      <c r="M6" s="33"/>
      <c r="N6" s="33"/>
      <c r="O6" s="28"/>
      <c r="P6" s="28"/>
      <c r="Q6" s="28"/>
      <c r="S6" s="28"/>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7"/>
    </row>
    <row r="7" spans="1:50" s="30" customFormat="1" ht="18" customHeight="1">
      <c r="A7" s="36"/>
      <c r="C7" s="36"/>
      <c r="D7" s="33"/>
      <c r="E7" s="93" t="s">
        <v>104</v>
      </c>
      <c r="F7" s="33"/>
      <c r="G7" s="33"/>
      <c r="H7" s="33"/>
      <c r="I7" s="33"/>
      <c r="J7" s="33"/>
      <c r="K7" s="33"/>
      <c r="L7" s="33"/>
      <c r="M7" s="33"/>
      <c r="N7" s="33"/>
      <c r="O7" s="28"/>
      <c r="P7" s="28"/>
      <c r="Q7" s="28"/>
      <c r="S7" s="28"/>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7"/>
    </row>
    <row r="8" spans="1:50" s="30" customFormat="1" ht="18" customHeight="1">
      <c r="A8" s="36"/>
      <c r="C8" s="38"/>
      <c r="D8" s="33"/>
      <c r="E8" s="94" t="s">
        <v>3</v>
      </c>
      <c r="F8" s="33"/>
      <c r="G8" s="33"/>
      <c r="H8" s="33"/>
      <c r="I8" s="33"/>
      <c r="J8" s="33"/>
      <c r="K8" s="33"/>
      <c r="L8" s="33"/>
      <c r="M8" s="33"/>
      <c r="N8" s="33"/>
      <c r="O8" s="28"/>
      <c r="P8" s="28"/>
      <c r="Q8" s="28"/>
      <c r="S8" s="28"/>
      <c r="T8" s="33"/>
      <c r="U8" s="33"/>
      <c r="V8" s="33"/>
      <c r="W8" s="33"/>
      <c r="X8" s="33"/>
      <c r="Y8" s="33"/>
      <c r="Z8" s="33"/>
      <c r="AA8" s="33"/>
      <c r="AB8" s="33"/>
      <c r="AC8" s="33"/>
      <c r="AD8" s="33"/>
      <c r="AE8" s="33"/>
      <c r="AF8" s="33"/>
      <c r="AG8" s="33"/>
      <c r="AH8" s="33"/>
      <c r="AI8" s="33"/>
      <c r="AJ8" s="33"/>
      <c r="AK8" s="33"/>
      <c r="AL8" s="33"/>
      <c r="AM8" s="33"/>
      <c r="AN8" s="33"/>
      <c r="AO8" s="28"/>
      <c r="AP8" s="33"/>
      <c r="AQ8" s="33"/>
      <c r="AR8" s="28"/>
      <c r="AS8" s="33"/>
      <c r="AT8" s="33"/>
      <c r="AU8" s="33"/>
      <c r="AV8" s="33"/>
      <c r="AW8" s="33"/>
      <c r="AX8" s="37"/>
    </row>
    <row r="9" spans="1:50" s="30" customFormat="1" ht="18" customHeight="1">
      <c r="A9" s="36"/>
      <c r="C9" s="38"/>
      <c r="D9" s="33"/>
      <c r="E9" s="94"/>
      <c r="F9" s="33"/>
      <c r="G9" s="33"/>
      <c r="H9" s="33"/>
      <c r="I9" s="33"/>
      <c r="J9" s="33"/>
      <c r="K9" s="33"/>
      <c r="L9" s="33"/>
      <c r="M9" s="33"/>
      <c r="N9" s="33"/>
      <c r="O9" s="28"/>
      <c r="P9" s="28"/>
      <c r="Q9" s="28"/>
      <c r="S9" s="28"/>
      <c r="T9" s="33"/>
      <c r="U9" s="33"/>
      <c r="V9" s="33"/>
      <c r="W9" s="33"/>
      <c r="X9" s="33"/>
      <c r="Y9" s="33"/>
      <c r="Z9" s="33"/>
      <c r="AA9" s="33"/>
      <c r="AB9" s="33"/>
      <c r="AC9" s="33"/>
      <c r="AD9" s="33"/>
      <c r="AE9" s="33"/>
      <c r="AF9" s="33"/>
      <c r="AG9" s="33"/>
      <c r="AH9" s="33"/>
      <c r="AI9" s="33"/>
      <c r="AJ9" s="33"/>
      <c r="AK9" s="33"/>
      <c r="AL9" s="33"/>
      <c r="AM9" s="33"/>
      <c r="AN9" s="33"/>
      <c r="AO9" s="28"/>
      <c r="AP9" s="33"/>
      <c r="AQ9" s="33"/>
      <c r="AR9" s="33"/>
      <c r="AU9" s="33"/>
      <c r="AV9" s="33"/>
      <c r="AW9" s="33"/>
      <c r="AX9" s="37"/>
    </row>
    <row r="10" spans="1:50" s="30" customFormat="1" ht="18" customHeight="1">
      <c r="A10" s="36"/>
      <c r="C10" s="38"/>
      <c r="D10" s="33"/>
      <c r="E10" s="94"/>
      <c r="F10" s="33"/>
      <c r="G10" s="33"/>
      <c r="H10" s="33"/>
      <c r="I10" s="33"/>
      <c r="J10" s="33"/>
      <c r="K10" s="33"/>
      <c r="L10" s="33"/>
      <c r="M10" s="33"/>
      <c r="N10" s="33"/>
      <c r="O10" s="28"/>
      <c r="P10" s="28"/>
      <c r="Q10" s="28"/>
      <c r="S10" s="28"/>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7"/>
    </row>
    <row r="11" spans="1:50" s="47" customFormat="1" ht="18" customHeight="1">
      <c r="A11" s="95"/>
      <c r="B11" s="96"/>
      <c r="C11" s="96"/>
      <c r="D11" s="97"/>
      <c r="E11" s="97"/>
      <c r="F11" s="97"/>
      <c r="G11" s="97"/>
      <c r="H11" s="97"/>
      <c r="I11" s="97"/>
      <c r="J11" s="42"/>
      <c r="K11" s="42"/>
      <c r="L11" s="42"/>
      <c r="M11" s="42"/>
      <c r="N11" s="42"/>
      <c r="O11" s="42"/>
      <c r="P11" s="42"/>
      <c r="Q11" s="42"/>
      <c r="R11" s="98"/>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97"/>
      <c r="AU11" s="97"/>
      <c r="AV11" s="97"/>
      <c r="AW11" s="97"/>
      <c r="AX11" s="56"/>
    </row>
    <row r="12" spans="1:46" s="47" customFormat="1" ht="18" customHeight="1">
      <c r="A12" s="44"/>
      <c r="B12" s="45"/>
      <c r="C12" s="45"/>
      <c r="D12" s="99"/>
      <c r="E12" s="99"/>
      <c r="F12" s="99"/>
      <c r="G12" s="99"/>
      <c r="H12" s="99"/>
      <c r="I12" s="251"/>
      <c r="J12" s="436" t="s">
        <v>85</v>
      </c>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8"/>
      <c r="AT12" s="99" t="s">
        <v>10</v>
      </c>
    </row>
    <row r="13" spans="1:46" s="47" customFormat="1" ht="27.75" customHeight="1">
      <c r="A13" s="48"/>
      <c r="B13" s="49" t="s">
        <v>4</v>
      </c>
      <c r="C13" s="100"/>
      <c r="D13" s="101" t="s">
        <v>5</v>
      </c>
      <c r="E13" s="101" t="s">
        <v>53</v>
      </c>
      <c r="F13" s="101" t="s">
        <v>6</v>
      </c>
      <c r="G13" s="101" t="s">
        <v>7</v>
      </c>
      <c r="H13" s="101" t="s">
        <v>8</v>
      </c>
      <c r="I13" s="101" t="s">
        <v>147</v>
      </c>
      <c r="J13" s="51" t="s">
        <v>110</v>
      </c>
      <c r="K13" s="51" t="s">
        <v>145</v>
      </c>
      <c r="L13" s="51" t="s">
        <v>111</v>
      </c>
      <c r="M13" s="51" t="s">
        <v>62</v>
      </c>
      <c r="N13" s="51" t="s">
        <v>112</v>
      </c>
      <c r="O13" s="51" t="s">
        <v>75</v>
      </c>
      <c r="P13" s="51" t="s">
        <v>113</v>
      </c>
      <c r="Q13" s="51" t="s">
        <v>63</v>
      </c>
      <c r="R13" s="51" t="s">
        <v>61</v>
      </c>
      <c r="S13" s="51" t="s">
        <v>114</v>
      </c>
      <c r="T13" s="51" t="s">
        <v>64</v>
      </c>
      <c r="U13" s="51" t="s">
        <v>65</v>
      </c>
      <c r="V13" s="51" t="s">
        <v>76</v>
      </c>
      <c r="W13" s="51" t="s">
        <v>115</v>
      </c>
      <c r="X13" s="51" t="s">
        <v>77</v>
      </c>
      <c r="Y13" s="51" t="s">
        <v>66</v>
      </c>
      <c r="Z13" s="51" t="s">
        <v>116</v>
      </c>
      <c r="AA13" s="51" t="s">
        <v>117</v>
      </c>
      <c r="AB13" s="51" t="s">
        <v>67</v>
      </c>
      <c r="AC13" s="51" t="s">
        <v>118</v>
      </c>
      <c r="AD13" s="51" t="s">
        <v>81</v>
      </c>
      <c r="AE13" s="51" t="s">
        <v>78</v>
      </c>
      <c r="AF13" s="51" t="s">
        <v>119</v>
      </c>
      <c r="AG13" s="51" t="s">
        <v>68</v>
      </c>
      <c r="AH13" s="51" t="s">
        <v>69</v>
      </c>
      <c r="AI13" s="51" t="s">
        <v>146</v>
      </c>
      <c r="AJ13" s="51" t="s">
        <v>70</v>
      </c>
      <c r="AK13" s="51" t="s">
        <v>120</v>
      </c>
      <c r="AL13" s="51" t="s">
        <v>82</v>
      </c>
      <c r="AM13" s="51" t="s">
        <v>121</v>
      </c>
      <c r="AN13" s="51" t="s">
        <v>122</v>
      </c>
      <c r="AO13" s="51" t="s">
        <v>71</v>
      </c>
      <c r="AP13" s="51" t="s">
        <v>72</v>
      </c>
      <c r="AQ13" s="51" t="s">
        <v>73</v>
      </c>
      <c r="AR13" s="51" t="s">
        <v>74</v>
      </c>
      <c r="AS13" s="51" t="s">
        <v>123</v>
      </c>
      <c r="AT13" s="101" t="s">
        <v>9</v>
      </c>
    </row>
    <row r="14" spans="1:47" s="47" customFormat="1" ht="18" customHeight="1">
      <c r="A14" s="52"/>
      <c r="B14" s="53" t="s">
        <v>16</v>
      </c>
      <c r="C14" s="54"/>
      <c r="D14" s="55"/>
      <c r="E14" s="55" t="s">
        <v>10</v>
      </c>
      <c r="F14" s="55"/>
      <c r="G14" s="55"/>
      <c r="H14" s="55"/>
      <c r="I14" s="55"/>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8"/>
    </row>
    <row r="15" spans="1:46" s="47" customFormat="1" ht="18" customHeight="1">
      <c r="A15" s="52"/>
      <c r="B15" s="53" t="s">
        <v>17</v>
      </c>
      <c r="C15" s="54"/>
      <c r="D15" s="107"/>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row>
    <row r="16" spans="1:46" s="47" customFormat="1" ht="18" customHeight="1">
      <c r="A16" s="57"/>
      <c r="B16" s="58" t="s">
        <v>106</v>
      </c>
      <c r="C16" s="59"/>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T16" s="87">
        <f>+IF(2!AS13&lt;&gt;"",IF((1+OUT_2_Check!$Q$4)*SUM(2!D13:AR13)&lt;2!AS13,1,IF((1-OUT_2_Check!$Q$4)*SUM(2!D13:AR13)&gt;2!AS13,1,0)),IF(SUM(2!D13:AR13)&lt;&gt;0,1,0))</f>
        <v>0</v>
      </c>
    </row>
    <row r="17" spans="1:46" s="47" customFormat="1" ht="18" customHeight="1">
      <c r="A17" s="60"/>
      <c r="B17" s="58" t="s">
        <v>107</v>
      </c>
      <c r="C17" s="59"/>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87">
        <f>+IF(2!AS14&lt;&gt;"",IF((1+OUT_2_Check!$Q$4)*SUM(2!D14:AR14)&lt;2!AS14,1,IF((1-OUT_2_Check!$Q$4)*SUM(2!D14:AR14)&gt;2!AS14,1,0)),IF(SUM(2!D14:AR14)&lt;&gt;0,1,0))</f>
        <v>0</v>
      </c>
    </row>
    <row r="18" spans="1:46" s="47" customFormat="1" ht="18" customHeight="1">
      <c r="A18" s="60"/>
      <c r="B18" s="58" t="s">
        <v>108</v>
      </c>
      <c r="C18" s="59"/>
      <c r="D18" s="78"/>
      <c r="E18" s="152"/>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87">
        <f>+IF(2!AS15&lt;&gt;"",IF((1+OUT_2_Check!$Q$4)*SUM(2!D15:AR15)&lt;2!AS15,1,IF((1-OUT_2_Check!$Q$4)*SUM(2!D15:AR15)&gt;2!AS15,1,0)),IF(SUM(2!D15:AR15)&lt;&gt;0,1,0))</f>
        <v>0</v>
      </c>
    </row>
    <row r="19" spans="1:46" s="47" customFormat="1" ht="18" customHeight="1">
      <c r="A19" s="60"/>
      <c r="B19" s="59" t="s">
        <v>11</v>
      </c>
      <c r="C19" s="59"/>
      <c r="D19" s="77">
        <f>+IF(2!D16&lt;&gt;"",IF((1+OUT_2_Check!$Q$4)*SUM(2!D13:D15)&lt;2!D16,1,IF((1-OUT_2_Check!$Q$4)*SUM(2!D13:D15)&gt;2!D16,1,0)),IF(SUM(2!D13:D15)&lt;&gt;0,1,0))</f>
        <v>0</v>
      </c>
      <c r="E19" s="77">
        <f>+IF(2!E16&lt;&gt;"",IF((1+OUT_2_Check!$Q$4)*SUM(2!E13:E15)&lt;2!E16,1,IF((1-OUT_2_Check!$Q$4)*SUM(2!E13:E15)&gt;2!E16,1,0)),IF(SUM(2!E13:E15)&lt;&gt;0,1,0))</f>
        <v>1</v>
      </c>
      <c r="F19" s="77">
        <f>+IF(2!F16&lt;&gt;"",IF((1+OUT_2_Check!$Q$4)*SUM(2!F13:F15)&lt;2!F16,1,IF((1-OUT_2_Check!$Q$4)*SUM(2!F13:F15)&gt;2!F16,1,0)),IF(SUM(2!F13:F15)&lt;&gt;0,1,0))</f>
        <v>0</v>
      </c>
      <c r="G19" s="77">
        <f>+IF(2!G16&lt;&gt;"",IF((1+OUT_2_Check!$Q$4)*SUM(2!G13:G15)&lt;2!G16,1,IF((1-OUT_2_Check!$Q$4)*SUM(2!G13:G15)&gt;2!G16,1,0)),IF(SUM(2!G13:G15)&lt;&gt;0,1,0))</f>
        <v>0</v>
      </c>
      <c r="H19" s="77">
        <f>+IF(2!H16&lt;&gt;"",IF((1+OUT_2_Check!$Q$4)*SUM(2!H13:H15)&lt;2!H16,1,IF((1-OUT_2_Check!$Q$4)*SUM(2!H13:H15)&gt;2!H16,1,0)),IF(SUM(2!H13:H15)&lt;&gt;0,1,0))</f>
        <v>0</v>
      </c>
      <c r="I19" s="77">
        <f>+IF(2!I16&lt;&gt;"",IF((1+OUT_2_Check!$Q$4)*SUM(2!I13:I15)&lt;2!I16,1,IF((1-OUT_2_Check!$Q$4)*SUM(2!I13:I15)&gt;2!I16,1,0)),IF(SUM(2!I13:I15)&lt;&gt;0,1,0))</f>
        <v>1</v>
      </c>
      <c r="J19" s="77">
        <f>+IF(2!J16&lt;&gt;"",IF((1+OUT_2_Check!$Q$4)*SUM(2!J13:J15)&lt;2!J16,1,IF((1-OUT_2_Check!$Q$4)*SUM(2!J13:J15)&gt;2!J16,1,0)),IF(SUM(2!J13:J15)&lt;&gt;0,1,0))</f>
        <v>1</v>
      </c>
      <c r="K19" s="77">
        <f>+IF(2!L16&lt;&gt;"",IF((1+OUT_2_Check!$Q$4)*SUM(2!L13:L15)&lt;2!L16,1,IF((1-OUT_2_Check!$Q$4)*SUM(2!L13:L15)&gt;2!L16,1,0)),IF(SUM(2!L13:L15)&lt;&gt;0,1,0))</f>
        <v>0</v>
      </c>
      <c r="L19" s="77">
        <f>+IF(2!M16&lt;&gt;"",IF((1+OUT_2_Check!$Q$4)*SUM(2!M13:M15)&lt;2!M16,1,IF((1-OUT_2_Check!$Q$4)*SUM(2!M13:M15)&gt;2!M16,1,0)),IF(SUM(2!M13:M15)&lt;&gt;0,1,0))</f>
        <v>0</v>
      </c>
      <c r="M19" s="77">
        <f>+IF(2!N16&lt;&gt;"",IF((1+OUT_2_Check!$Q$4)*SUM(2!N13:N15)&lt;2!N16,1,IF((1-OUT_2_Check!$Q$4)*SUM(2!N13:N15)&gt;2!N16,1,0)),IF(SUM(2!N13:N15)&lt;&gt;0,1,0))</f>
        <v>0</v>
      </c>
      <c r="N19" s="77">
        <f>+IF(2!O16&lt;&gt;"",IF((1+OUT_2_Check!$Q$4)*SUM(2!O13:O15)&lt;2!O16,1,IF((1-OUT_2_Check!$Q$4)*SUM(2!O13:O15)&gt;2!O16,1,0)),IF(SUM(2!O13:O15)&lt;&gt;0,1,0))</f>
        <v>0</v>
      </c>
      <c r="O19" s="77">
        <f>+IF(2!P16&lt;&gt;"",IF((1+OUT_2_Check!$Q$4)*SUM(2!P13:P15)&lt;2!P16,1,IF((1-OUT_2_Check!$Q$4)*SUM(2!P13:P15)&gt;2!P16,1,0)),IF(SUM(2!P13:P15)&lt;&gt;0,1,0))</f>
        <v>1</v>
      </c>
      <c r="P19" s="77">
        <f>+IF(2!Q16&lt;&gt;"",IF((1+OUT_2_Check!$Q$4)*SUM(2!Q13:Q15)&lt;2!Q16,1,IF((1-OUT_2_Check!$Q$4)*SUM(2!Q13:Q15)&gt;2!Q16,1,0)),IF(SUM(2!Q13:Q15)&lt;&gt;0,1,0))</f>
        <v>1</v>
      </c>
      <c r="Q19" s="77">
        <f>+IF(2!R16&lt;&gt;"",IF((1+OUT_2_Check!$Q$4)*SUM(2!R13:R15)&lt;2!R16,1,IF((1-OUT_2_Check!$Q$4)*SUM(2!R13:R15)&gt;2!R16,1,0)),IF(SUM(2!R13:R15)&lt;&gt;0,1,0))</f>
        <v>0</v>
      </c>
      <c r="R19" s="77">
        <f>+IF(2!S16&lt;&gt;"",IF((1+OUT_2_Check!$Q$4)*SUM(2!S13:S15)&lt;2!S16,1,IF((1-OUT_2_Check!$Q$4)*SUM(2!S13:S15)&gt;2!S16,1,0)),IF(SUM(2!S13:S15)&lt;&gt;0,1,0))</f>
        <v>0</v>
      </c>
      <c r="S19" s="77">
        <f>+IF(2!T16&lt;&gt;"",IF((1+OUT_2_Check!$Q$4)*SUM(2!T13:T15)&lt;2!T16,1,IF((1-OUT_2_Check!$Q$4)*SUM(2!T13:T15)&gt;2!T16,1,0)),IF(SUM(2!T13:T15)&lt;&gt;0,1,0))</f>
        <v>0</v>
      </c>
      <c r="T19" s="77">
        <f>+IF(2!U16&lt;&gt;"",IF((1+OUT_2_Check!$Q$4)*SUM(2!U13:U15)&lt;2!U16,1,IF((1-OUT_2_Check!$Q$4)*SUM(2!U13:U15)&gt;2!U16,1,0)),IF(SUM(2!U13:U15)&lt;&gt;0,1,0))</f>
        <v>0</v>
      </c>
      <c r="U19" s="77">
        <f>+IF(2!V16&lt;&gt;"",IF((1+OUT_2_Check!$Q$4)*SUM(2!V13:V15)&lt;2!V16,1,IF((1-OUT_2_Check!$Q$4)*SUM(2!V13:V15)&gt;2!V16,1,0)),IF(SUM(2!V13:V15)&lt;&gt;0,1,0))</f>
        <v>0</v>
      </c>
      <c r="V19" s="77">
        <f>+IF(2!W16&lt;&gt;"",IF((1+OUT_2_Check!$Q$4)*SUM(2!W13:W15)&lt;2!W16,1,IF((1-OUT_2_Check!$Q$4)*SUM(2!W13:W15)&gt;2!W16,1,0)),IF(SUM(2!W13:W15)&lt;&gt;0,1,0))</f>
        <v>1</v>
      </c>
      <c r="W19" s="77">
        <f>+IF(2!X16&lt;&gt;"",IF((1+OUT_2_Check!$Q$4)*SUM(2!X13:X15)&lt;2!X16,1,IF((1-OUT_2_Check!$Q$4)*SUM(2!X13:X15)&gt;2!X16,1,0)),IF(SUM(2!X13:X15)&lt;&gt;0,1,0))</f>
        <v>0</v>
      </c>
      <c r="X19" s="77">
        <f>+IF(2!Y16&lt;&gt;"",IF((1+OUT_2_Check!$Q$4)*SUM(2!Y13:Y15)&lt;2!Y16,1,IF((1-OUT_2_Check!$Q$4)*SUM(2!Y13:Y15)&gt;2!Y16,1,0)),IF(SUM(2!Y13:Y15)&lt;&gt;0,1,0))</f>
        <v>0</v>
      </c>
      <c r="Y19" s="77">
        <f>+IF(2!Z16&lt;&gt;"",IF((1+OUT_2_Check!$Q$4)*SUM(2!Z13:Z15)&lt;2!Z16,1,IF((1-OUT_2_Check!$Q$4)*SUM(2!Z13:Z15)&gt;2!Z16,1,0)),IF(SUM(2!Z13:Z15)&lt;&gt;0,1,0))</f>
        <v>0</v>
      </c>
      <c r="Z19" s="77">
        <f>+IF(2!AA16&lt;&gt;"",IF((1+OUT_2_Check!$Q$4)*SUM(2!AA13:AA15)&lt;2!AA16,1,IF((1-OUT_2_Check!$Q$4)*SUM(2!AA13:AA15)&gt;2!AA16,1,0)),IF(SUM(2!AA13:AA15)&lt;&gt;0,1,0))</f>
        <v>0</v>
      </c>
      <c r="AA19" s="77">
        <f>+IF(2!AB16&lt;&gt;"",IF((1+OUT_2_Check!$Q$4)*SUM(2!AB13:AB15)&lt;2!AB16,1,IF((1-OUT_2_Check!$Q$4)*SUM(2!AB13:AB15)&gt;2!AB16,1,0)),IF(SUM(2!AB13:AB15)&lt;&gt;0,1,0))</f>
        <v>0</v>
      </c>
      <c r="AB19" s="77">
        <f>+IF(2!AC16&lt;&gt;"",IF((1+OUT_2_Check!$Q$4)*SUM(2!AC13:AC15)&lt;2!AC16,1,IF((1-OUT_2_Check!$Q$4)*SUM(2!AC13:AC15)&gt;2!AC16,1,0)),IF(SUM(2!AC13:AC15)&lt;&gt;0,1,0))</f>
        <v>1</v>
      </c>
      <c r="AC19" s="77">
        <f>+IF(2!AD16&lt;&gt;"",IF((1+OUT_2_Check!$Q$4)*SUM(2!AD13:AD15)&lt;2!AD16,1,IF((1-OUT_2_Check!$Q$4)*SUM(2!AD13:AD15)&gt;2!AD16,1,0)),IF(SUM(2!AD13:AD15)&lt;&gt;0,1,0))</f>
        <v>0</v>
      </c>
      <c r="AD19" s="77">
        <f>+IF(2!AE16&lt;&gt;"",IF((1+OUT_2_Check!$Q$4)*SUM(2!AE13:AE15)&lt;2!AE16,1,IF((1-OUT_2_Check!$Q$4)*SUM(2!AE13:AE15)&gt;2!AE16,1,0)),IF(SUM(2!AE13:AE15)&lt;&gt;0,1,0))</f>
        <v>0</v>
      </c>
      <c r="AE19" s="77">
        <f>+IF(2!AF16&lt;&gt;"",IF((1+OUT_2_Check!$Q$4)*SUM(2!AF13:AF15)&lt;2!AF16,1,IF((1-OUT_2_Check!$Q$4)*SUM(2!AF13:AF15)&gt;2!AF16,1,0)),IF(SUM(2!AF13:AF15)&lt;&gt;0,1,0))</f>
        <v>0</v>
      </c>
      <c r="AF19" s="77">
        <f>+IF(2!AG16&lt;&gt;"",IF((1+OUT_2_Check!$Q$4)*SUM(2!AG13:AG15)&lt;2!AG16,1,IF((1-OUT_2_Check!$Q$4)*SUM(2!AG13:AG15)&gt;2!AG16,1,0)),IF(SUM(2!AG13:AG15)&lt;&gt;0,1,0))</f>
        <v>0</v>
      </c>
      <c r="AG19" s="77">
        <f>+IF(2!AH16&lt;&gt;"",IF((1+OUT_2_Check!$Q$4)*SUM(2!AH13:AH15)&lt;2!AH16,1,IF((1-OUT_2_Check!$Q$4)*SUM(2!AH13:AH15)&gt;2!AH16,1,0)),IF(SUM(2!AH13:AH15)&lt;&gt;0,1,0))</f>
        <v>0</v>
      </c>
      <c r="AH19" s="77">
        <f>+IF(2!AI16&lt;&gt;"",IF((1+OUT_2_Check!$Q$4)*SUM(2!AI13:AI15)&lt;2!AI16,1,IF((1-OUT_2_Check!$Q$4)*SUM(2!AI13:AI15)&gt;2!AI16,1,0)),IF(SUM(2!AI13:AI15)&lt;&gt;0,1,0))</f>
        <v>1</v>
      </c>
      <c r="AI19" s="77">
        <f>+IF(2!AJ16&lt;&gt;"",IF((1+OUT_2_Check!$Q$4)*SUM(2!AJ13:AJ15)&lt;2!AJ16,1,IF((1-OUT_2_Check!$Q$4)*SUM(2!AJ13:AJ15)&gt;2!AJ16,1,0)),IF(SUM(2!AJ13:AJ15)&lt;&gt;0,1,0))</f>
        <v>1</v>
      </c>
      <c r="AJ19" s="77">
        <f>+IF(2!AK16&lt;&gt;"",IF((1+OUT_2_Check!$Q$4)*SUM(2!AK13:AK15)&lt;2!AK16,1,IF((1-OUT_2_Check!$Q$4)*SUM(2!AK13:AK15)&gt;2!AK16,1,0)),IF(SUM(2!AK13:AK15)&lt;&gt;0,1,0))</f>
        <v>1</v>
      </c>
      <c r="AK19" s="77">
        <f>+IF(2!AL16&lt;&gt;"",IF((1+OUT_2_Check!$Q$4)*SUM(2!AL13:AL15)&lt;2!AL16,1,IF((1-OUT_2_Check!$Q$4)*SUM(2!AL13:AL15)&gt;2!AL16,1,0)),IF(SUM(2!AL13:AL15)&lt;&gt;0,1,0))</f>
        <v>0</v>
      </c>
      <c r="AL19" s="77">
        <f>+IF(2!AM16&lt;&gt;"",IF((1+OUT_2_Check!$Q$4)*SUM(2!AM13:AM15)&lt;2!AM16,1,IF((1-OUT_2_Check!$Q$4)*SUM(2!AM13:AM15)&gt;2!AM16,1,0)),IF(SUM(2!AM13:AM15)&lt;&gt;0,1,0))</f>
        <v>0</v>
      </c>
      <c r="AM19" s="77">
        <f>+IF(2!AN16&lt;&gt;"",IF((1+OUT_2_Check!$Q$4)*SUM(2!AN13:AN15)&lt;2!AN16,1,IF((1-OUT_2_Check!$Q$4)*SUM(2!AN13:AN15)&gt;2!AN16,1,0)),IF(SUM(2!AN13:AN15)&lt;&gt;0,1,0))</f>
        <v>1</v>
      </c>
      <c r="AN19" s="77" t="e">
        <f>+IF(2!#REF!&lt;&gt;"",IF((1+OUT_2_Check!$Q$4)*SUM(2!#REF!)&lt;2!#REF!,1,IF((1-OUT_2_Check!$Q$4)*SUM(2!#REF!)&gt;2!#REF!,1,0)),IF(SUM(2!#REF!)&lt;&gt;0,1,0))</f>
        <v>#REF!</v>
      </c>
      <c r="AO19" s="77" t="e">
        <f>+IF(2!#REF!&lt;&gt;"",IF((1+OUT_2_Check!$Q$4)*SUM(2!#REF!)&lt;2!#REF!,1,IF((1-OUT_2_Check!$Q$4)*SUM(2!#REF!)&gt;2!#REF!,1,0)),IF(SUM(2!#REF!)&lt;&gt;0,1,0))</f>
        <v>#REF!</v>
      </c>
      <c r="AP19" s="77">
        <f>+IF(2!AO16&lt;&gt;"",IF((1+OUT_2_Check!$Q$4)*SUM(2!AO13:AO15)&lt;2!AO16,1,IF((1-OUT_2_Check!$Q$4)*SUM(2!AO13:AO15)&gt;2!AO16,1,0)),IF(SUM(2!AO13:AO15)&lt;&gt;0,1,0))</f>
        <v>0</v>
      </c>
      <c r="AQ19" s="77">
        <f>+IF(2!AP16&lt;&gt;"",IF((1+OUT_2_Check!$Q$4)*SUM(2!AP13:AP15)&lt;2!AP16,1,IF((1-OUT_2_Check!$Q$4)*SUM(2!AP13:AP15)&gt;2!AP16,1,0)),IF(SUM(2!AP13:AP15)&lt;&gt;0,1,0))</f>
        <v>1</v>
      </c>
      <c r="AR19" s="77">
        <f>+IF(2!AQ16&lt;&gt;"",IF((1+OUT_2_Check!$Q$4)*SUM(2!AQ13:AQ15)&lt;2!AQ16,1,IF((1-OUT_2_Check!$Q$4)*SUM(2!AQ13:AQ15)&gt;2!AQ16,1,0)),IF(SUM(2!AQ13:AQ15)&lt;&gt;0,1,0))</f>
        <v>0</v>
      </c>
      <c r="AS19" s="77">
        <f>+IF(2!AR16&lt;&gt;"",IF((1+OUT_2_Check!$Q$4)*SUM(2!AR13:AR15)&lt;2!AR16,1,IF((1-OUT_2_Check!$Q$4)*SUM(2!AR13:AR15)&gt;2!AR16,1,0)),IF(SUM(2!AR13:AR15)&lt;&gt;0,1,0))</f>
        <v>0</v>
      </c>
      <c r="AT19" s="87">
        <f>+IF(2!AS16&lt;&gt;"",IF((1+OUT_2_Check!$Q$4)*SUM(2!D16:AR16)&lt;2!AS16,1,IF((1-OUT_2_Check!$Q$4)*SUM(2!D16:AR16)&gt;2!AS16,1,0)),IF(SUM(2!D16:AR16)&lt;&gt;0,1,0))</f>
        <v>0</v>
      </c>
    </row>
    <row r="20" spans="1:46" s="47" customFormat="1" ht="18" customHeight="1">
      <c r="A20" s="60"/>
      <c r="B20" s="62"/>
      <c r="C20" s="62"/>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row>
    <row r="21" spans="1:46" s="47" customFormat="1" ht="18" customHeight="1">
      <c r="A21" s="52"/>
      <c r="B21" s="53" t="s">
        <v>26</v>
      </c>
      <c r="C21" s="54"/>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row>
    <row r="22" spans="1:46" s="47" customFormat="1" ht="18" customHeight="1">
      <c r="A22" s="57"/>
      <c r="B22" s="58" t="s">
        <v>106</v>
      </c>
      <c r="C22" s="59"/>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87">
        <f>+IF(2!AS18&lt;&gt;"",IF((1+OUT_2_Check!$Q$4)*SUM(2!D18:AR18)&lt;2!AS18,1,IF((1-OUT_2_Check!$Q$4)*SUM(2!D18:AR18)&gt;2!AS18,1,0)),IF(SUM(2!D18:AR18)&lt;&gt;0,1,0))</f>
        <v>0</v>
      </c>
    </row>
    <row r="23" spans="1:46" s="47" customFormat="1" ht="18" customHeight="1">
      <c r="A23" s="60"/>
      <c r="B23" s="58" t="s">
        <v>107</v>
      </c>
      <c r="C23" s="59"/>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87">
        <f>+IF(2!AS19&lt;&gt;"",IF((1+OUT_2_Check!$Q$4)*SUM(2!D19:AR19)&lt;2!AS19,1,IF((1-OUT_2_Check!$Q$4)*SUM(2!D19:AR19)&gt;2!AS19,1,0)),IF(SUM(2!D19:AR19)&lt;&gt;0,1,0))</f>
        <v>0</v>
      </c>
    </row>
    <row r="24" spans="1:46" s="47" customFormat="1" ht="18" customHeight="1">
      <c r="A24" s="60"/>
      <c r="B24" s="58" t="s">
        <v>108</v>
      </c>
      <c r="C24" s="59"/>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87">
        <f>+IF(2!AS20&lt;&gt;"",IF((1+OUT_2_Check!$Q$4)*SUM(2!D20:AR20)&lt;2!AS20,1,IF((1-OUT_2_Check!$Q$4)*SUM(2!D20:AR20)&gt;2!AS20,1,0)),IF(SUM(2!D20:AR20)&lt;&gt;0,1,0))</f>
        <v>0</v>
      </c>
    </row>
    <row r="25" spans="1:46" s="47" customFormat="1" ht="18" customHeight="1">
      <c r="A25" s="57"/>
      <c r="B25" s="59" t="s">
        <v>11</v>
      </c>
      <c r="C25" s="59"/>
      <c r="D25" s="77">
        <f>+IF(2!D21&lt;&gt;"",IF((1+OUT_2_Check!$Q$4)*SUM(2!D18:D20)&lt;2!D21,1,IF((1-OUT_2_Check!$Q$4)*SUM(2!D18:D20)&gt;2!D21,1,0)),IF(SUM(2!D18:D20)&lt;&gt;0,1,0))</f>
        <v>0</v>
      </c>
      <c r="E25" s="77">
        <f>+IF(2!E21&lt;&gt;"",IF((1+OUT_2_Check!$Q$4)*SUM(2!E18:E20)&lt;2!E21,1,IF((1-OUT_2_Check!$Q$4)*SUM(2!E18:E20)&gt;2!E21,1,0)),IF(SUM(2!E18:E20)&lt;&gt;0,1,0))</f>
        <v>0</v>
      </c>
      <c r="F25" s="77">
        <f>+IF(2!F21&lt;&gt;"",IF((1+OUT_2_Check!$Q$4)*SUM(2!F18:F20)&lt;2!F21,1,IF((1-OUT_2_Check!$Q$4)*SUM(2!F18:F20)&gt;2!F21,1,0)),IF(SUM(2!F18:F20)&lt;&gt;0,1,0))</f>
        <v>0</v>
      </c>
      <c r="G25" s="77">
        <f>+IF(2!G21&lt;&gt;"",IF((1+OUT_2_Check!$Q$4)*SUM(2!G18:G20)&lt;2!G21,1,IF((1-OUT_2_Check!$Q$4)*SUM(2!G18:G20)&gt;2!G21,1,0)),IF(SUM(2!G18:G20)&lt;&gt;0,1,0))</f>
        <v>0</v>
      </c>
      <c r="H25" s="77">
        <f>+IF(2!H21&lt;&gt;"",IF((1+OUT_2_Check!$Q$4)*SUM(2!H18:H20)&lt;2!H21,1,IF((1-OUT_2_Check!$Q$4)*SUM(2!H18:H20)&gt;2!H21,1,0)),IF(SUM(2!H18:H20)&lt;&gt;0,1,0))</f>
        <v>0</v>
      </c>
      <c r="I25" s="77">
        <f>+IF(2!I21&lt;&gt;"",IF((1+OUT_2_Check!$Q$4)*SUM(2!I18:I20)&lt;2!I21,1,IF((1-OUT_2_Check!$Q$4)*SUM(2!I18:I20)&gt;2!I21,1,0)),IF(SUM(2!I18:I20)&lt;&gt;0,1,0))</f>
        <v>0</v>
      </c>
      <c r="J25" s="77">
        <f>+IF(2!J21&lt;&gt;"",IF((1+OUT_2_Check!$Q$4)*SUM(2!J18:J20)&lt;2!J21,1,IF((1-OUT_2_Check!$Q$4)*SUM(2!J18:J20)&gt;2!J21,1,0)),IF(SUM(2!J18:J20)&lt;&gt;0,1,0))</f>
        <v>0</v>
      </c>
      <c r="K25" s="77">
        <f>+IF(2!L21&lt;&gt;"",IF((1+OUT_2_Check!$Q$4)*SUM(2!L18:L20)&lt;2!L21,1,IF((1-OUT_2_Check!$Q$4)*SUM(2!L18:L20)&gt;2!L21,1,0)),IF(SUM(2!L18:L20)&lt;&gt;0,1,0))</f>
        <v>0</v>
      </c>
      <c r="L25" s="77">
        <f>+IF(2!M21&lt;&gt;"",IF((1+OUT_2_Check!$Q$4)*SUM(2!M18:M20)&lt;2!M21,1,IF((1-OUT_2_Check!$Q$4)*SUM(2!M18:M20)&gt;2!M21,1,0)),IF(SUM(2!M18:M20)&lt;&gt;0,1,0))</f>
        <v>0</v>
      </c>
      <c r="M25" s="77">
        <f>+IF(2!N21&lt;&gt;"",IF((1+OUT_2_Check!$Q$4)*SUM(2!N18:N20)&lt;2!N21,1,IF((1-OUT_2_Check!$Q$4)*SUM(2!N18:N20)&gt;2!N21,1,0)),IF(SUM(2!N18:N20)&lt;&gt;0,1,0))</f>
        <v>0</v>
      </c>
      <c r="N25" s="77">
        <f>+IF(2!O21&lt;&gt;"",IF((1+OUT_2_Check!$Q$4)*SUM(2!O18:O20)&lt;2!O21,1,IF((1-OUT_2_Check!$Q$4)*SUM(2!O18:O20)&gt;2!O21,1,0)),IF(SUM(2!O18:O20)&lt;&gt;0,1,0))</f>
        <v>0</v>
      </c>
      <c r="O25" s="77">
        <f>+IF(2!P21&lt;&gt;"",IF((1+OUT_2_Check!$Q$4)*SUM(2!P18:P20)&lt;2!P21,1,IF((1-OUT_2_Check!$Q$4)*SUM(2!P18:P20)&gt;2!P21,1,0)),IF(SUM(2!P18:P20)&lt;&gt;0,1,0))</f>
        <v>1</v>
      </c>
      <c r="P25" s="77">
        <f>+IF(2!Q21&lt;&gt;"",IF((1+OUT_2_Check!$Q$4)*SUM(2!Q18:Q20)&lt;2!Q21,1,IF((1-OUT_2_Check!$Q$4)*SUM(2!Q18:Q20)&gt;2!Q21,1,0)),IF(SUM(2!Q18:Q20)&lt;&gt;0,1,0))</f>
        <v>1</v>
      </c>
      <c r="Q25" s="77">
        <f>+IF(2!R21&lt;&gt;"",IF((1+OUT_2_Check!$Q$4)*SUM(2!R18:R20)&lt;2!R21,1,IF((1-OUT_2_Check!$Q$4)*SUM(2!R18:R20)&gt;2!R21,1,0)),IF(SUM(2!R18:R20)&lt;&gt;0,1,0))</f>
        <v>0</v>
      </c>
      <c r="R25" s="77">
        <f>+IF(2!S21&lt;&gt;"",IF((1+OUT_2_Check!$Q$4)*SUM(2!S18:S20)&lt;2!S21,1,IF((1-OUT_2_Check!$Q$4)*SUM(2!S18:S20)&gt;2!S21,1,0)),IF(SUM(2!S18:S20)&lt;&gt;0,1,0))</f>
        <v>0</v>
      </c>
      <c r="S25" s="77">
        <f>+IF(2!T21&lt;&gt;"",IF((1+OUT_2_Check!$Q$4)*SUM(2!T18:T20)&lt;2!T21,1,IF((1-OUT_2_Check!$Q$4)*SUM(2!T18:T20)&gt;2!T21,1,0)),IF(SUM(2!T18:T20)&lt;&gt;0,1,0))</f>
        <v>0</v>
      </c>
      <c r="T25" s="77">
        <f>+IF(2!U21&lt;&gt;"",IF((1+OUT_2_Check!$Q$4)*SUM(2!U18:U20)&lt;2!U21,1,IF((1-OUT_2_Check!$Q$4)*SUM(2!U18:U20)&gt;2!U21,1,0)),IF(SUM(2!U18:U20)&lt;&gt;0,1,0))</f>
        <v>0</v>
      </c>
      <c r="U25" s="77">
        <f>+IF(2!V21&lt;&gt;"",IF((1+OUT_2_Check!$Q$4)*SUM(2!V18:V20)&lt;2!V21,1,IF((1-OUT_2_Check!$Q$4)*SUM(2!V18:V20)&gt;2!V21,1,0)),IF(SUM(2!V18:V20)&lt;&gt;0,1,0))</f>
        <v>0</v>
      </c>
      <c r="V25" s="77">
        <f>+IF(2!W21&lt;&gt;"",IF((1+OUT_2_Check!$Q$4)*SUM(2!W18:W20)&lt;2!W21,1,IF((1-OUT_2_Check!$Q$4)*SUM(2!W18:W20)&gt;2!W21,1,0)),IF(SUM(2!W18:W20)&lt;&gt;0,1,0))</f>
        <v>1</v>
      </c>
      <c r="W25" s="77">
        <f>+IF(2!X21&lt;&gt;"",IF((1+OUT_2_Check!$Q$4)*SUM(2!X18:X20)&lt;2!X21,1,IF((1-OUT_2_Check!$Q$4)*SUM(2!X18:X20)&gt;2!X21,1,0)),IF(SUM(2!X18:X20)&lt;&gt;0,1,0))</f>
        <v>0</v>
      </c>
      <c r="X25" s="77">
        <f>+IF(2!Y21&lt;&gt;"",IF((1+OUT_2_Check!$Q$4)*SUM(2!Y18:Y20)&lt;2!Y21,1,IF((1-OUT_2_Check!$Q$4)*SUM(2!Y18:Y20)&gt;2!Y21,1,0)),IF(SUM(2!Y18:Y20)&lt;&gt;0,1,0))</f>
        <v>0</v>
      </c>
      <c r="Y25" s="77">
        <f>+IF(2!Z21&lt;&gt;"",IF((1+OUT_2_Check!$Q$4)*SUM(2!Z18:Z20)&lt;2!Z21,1,IF((1-OUT_2_Check!$Q$4)*SUM(2!Z18:Z20)&gt;2!Z21,1,0)),IF(SUM(2!Z18:Z20)&lt;&gt;0,1,0))</f>
        <v>0</v>
      </c>
      <c r="Z25" s="77">
        <f>+IF(2!AA21&lt;&gt;"",IF((1+OUT_2_Check!$Q$4)*SUM(2!AA18:AA20)&lt;2!AA21,1,IF((1-OUT_2_Check!$Q$4)*SUM(2!AA18:AA20)&gt;2!AA21,1,0)),IF(SUM(2!AA18:AA20)&lt;&gt;0,1,0))</f>
        <v>0</v>
      </c>
      <c r="AA25" s="77">
        <f>+IF(2!AB21&lt;&gt;"",IF((1+OUT_2_Check!$Q$4)*SUM(2!AB18:AB20)&lt;2!AB21,1,IF((1-OUT_2_Check!$Q$4)*SUM(2!AB18:AB20)&gt;2!AB21,1,0)),IF(SUM(2!AB18:AB20)&lt;&gt;0,1,0))</f>
        <v>0</v>
      </c>
      <c r="AB25" s="77">
        <f>+IF(2!AC21&lt;&gt;"",IF((1+OUT_2_Check!$Q$4)*SUM(2!AC18:AC20)&lt;2!AC21,1,IF((1-OUT_2_Check!$Q$4)*SUM(2!AC18:AC20)&gt;2!AC21,1,0)),IF(SUM(2!AC18:AC20)&lt;&gt;0,1,0))</f>
        <v>0</v>
      </c>
      <c r="AC25" s="77">
        <f>+IF(2!AD21&lt;&gt;"",IF((1+OUT_2_Check!$Q$4)*SUM(2!AD18:AD20)&lt;2!AD21,1,IF((1-OUT_2_Check!$Q$4)*SUM(2!AD18:AD20)&gt;2!AD21,1,0)),IF(SUM(2!AD18:AD20)&lt;&gt;0,1,0))</f>
        <v>0</v>
      </c>
      <c r="AD25" s="77">
        <f>+IF(2!AE21&lt;&gt;"",IF((1+OUT_2_Check!$Q$4)*SUM(2!AE18:AE20)&lt;2!AE21,1,IF((1-OUT_2_Check!$Q$4)*SUM(2!AE18:AE20)&gt;2!AE21,1,0)),IF(SUM(2!AE18:AE20)&lt;&gt;0,1,0))</f>
        <v>0</v>
      </c>
      <c r="AE25" s="77">
        <f>+IF(2!AF21&lt;&gt;"",IF((1+OUT_2_Check!$Q$4)*SUM(2!AF18:AF20)&lt;2!AF21,1,IF((1-OUT_2_Check!$Q$4)*SUM(2!AF18:AF20)&gt;2!AF21,1,0)),IF(SUM(2!AF18:AF20)&lt;&gt;0,1,0))</f>
        <v>0</v>
      </c>
      <c r="AF25" s="77">
        <f>+IF(2!AG21&lt;&gt;"",IF((1+OUT_2_Check!$Q$4)*SUM(2!AG18:AG20)&lt;2!AG21,1,IF((1-OUT_2_Check!$Q$4)*SUM(2!AG18:AG20)&gt;2!AG21,1,0)),IF(SUM(2!AG18:AG20)&lt;&gt;0,1,0))</f>
        <v>0</v>
      </c>
      <c r="AG25" s="77">
        <f>+IF(2!AH21&lt;&gt;"",IF((1+OUT_2_Check!$Q$4)*SUM(2!AH18:AH20)&lt;2!AH21,1,IF((1-OUT_2_Check!$Q$4)*SUM(2!AH18:AH20)&gt;2!AH21,1,0)),IF(SUM(2!AH18:AH20)&lt;&gt;0,1,0))</f>
        <v>0</v>
      </c>
      <c r="AH25" s="77">
        <f>+IF(2!AI21&lt;&gt;"",IF((1+OUT_2_Check!$Q$4)*SUM(2!AI18:AI20)&lt;2!AI21,1,IF((1-OUT_2_Check!$Q$4)*SUM(2!AI18:AI20)&gt;2!AI21,1,0)),IF(SUM(2!AI18:AI20)&lt;&gt;0,1,0))</f>
        <v>0</v>
      </c>
      <c r="AI25" s="77">
        <f>+IF(2!AJ21&lt;&gt;"",IF((1+OUT_2_Check!$Q$4)*SUM(2!AJ18:AJ20)&lt;2!AJ21,1,IF((1-OUT_2_Check!$Q$4)*SUM(2!AJ18:AJ20)&gt;2!AJ21,1,0)),IF(SUM(2!AJ18:AJ20)&lt;&gt;0,1,0))</f>
        <v>0</v>
      </c>
      <c r="AJ25" s="77">
        <f>+IF(2!AK21&lt;&gt;"",IF((1+OUT_2_Check!$Q$4)*SUM(2!AK18:AK20)&lt;2!AK21,1,IF((1-OUT_2_Check!$Q$4)*SUM(2!AK18:AK20)&gt;2!AK21,1,0)),IF(SUM(2!AK18:AK20)&lt;&gt;0,1,0))</f>
        <v>0</v>
      </c>
      <c r="AK25" s="77">
        <f>+IF(2!AL21&lt;&gt;"",IF((1+OUT_2_Check!$Q$4)*SUM(2!AL18:AL20)&lt;2!AL21,1,IF((1-OUT_2_Check!$Q$4)*SUM(2!AL18:AL20)&gt;2!AL21,1,0)),IF(SUM(2!AL18:AL20)&lt;&gt;0,1,0))</f>
        <v>0</v>
      </c>
      <c r="AL25" s="77">
        <f>+IF(2!AM21&lt;&gt;"",IF((1+OUT_2_Check!$Q$4)*SUM(2!AM18:AM20)&lt;2!AM21,1,IF((1-OUT_2_Check!$Q$4)*SUM(2!AM18:AM20)&gt;2!AM21,1,0)),IF(SUM(2!AM18:AM20)&lt;&gt;0,1,0))</f>
        <v>0</v>
      </c>
      <c r="AM25" s="77">
        <f>+IF(2!AN21&lt;&gt;"",IF((1+OUT_2_Check!$Q$4)*SUM(2!AN18:AN20)&lt;2!AN21,1,IF((1-OUT_2_Check!$Q$4)*SUM(2!AN18:AN20)&gt;2!AN21,1,0)),IF(SUM(2!AN18:AN20)&lt;&gt;0,1,0))</f>
        <v>1</v>
      </c>
      <c r="AN25" s="77" t="e">
        <f>+IF(2!#REF!&lt;&gt;"",IF((1+OUT_2_Check!$Q$4)*SUM(2!#REF!)&lt;2!#REF!,1,IF((1-OUT_2_Check!$Q$4)*SUM(2!#REF!)&gt;2!#REF!,1,0)),IF(SUM(2!#REF!)&lt;&gt;0,1,0))</f>
        <v>#REF!</v>
      </c>
      <c r="AO25" s="77" t="e">
        <f>+IF(2!#REF!&lt;&gt;"",IF((1+OUT_2_Check!$Q$4)*SUM(2!#REF!)&lt;2!#REF!,1,IF((1-OUT_2_Check!$Q$4)*SUM(2!#REF!)&gt;2!#REF!,1,0)),IF(SUM(2!#REF!)&lt;&gt;0,1,0))</f>
        <v>#REF!</v>
      </c>
      <c r="AP25" s="77">
        <f>+IF(2!AO21&lt;&gt;"",IF((1+OUT_2_Check!$Q$4)*SUM(2!AO18:AO20)&lt;2!AO21,1,IF((1-OUT_2_Check!$Q$4)*SUM(2!AO18:AO20)&gt;2!AO21,1,0)),IF(SUM(2!AO18:AO20)&lt;&gt;0,1,0))</f>
        <v>1</v>
      </c>
      <c r="AQ25" s="77">
        <f>+IF(2!AP21&lt;&gt;"",IF((1+OUT_2_Check!$Q$4)*SUM(2!AP18:AP20)&lt;2!AP21,1,IF((1-OUT_2_Check!$Q$4)*SUM(2!AP18:AP20)&gt;2!AP21,1,0)),IF(SUM(2!AP18:AP20)&lt;&gt;0,1,0))</f>
        <v>1</v>
      </c>
      <c r="AR25" s="77">
        <f>+IF(2!AQ21&lt;&gt;"",IF((1+OUT_2_Check!$Q$4)*SUM(2!AQ18:AQ20)&lt;2!AQ21,1,IF((1-OUT_2_Check!$Q$4)*SUM(2!AQ18:AQ20)&gt;2!AQ21,1,0)),IF(SUM(2!AQ18:AQ20)&lt;&gt;0,1,0))</f>
        <v>0</v>
      </c>
      <c r="AS25" s="77">
        <f>+IF(2!AR21&lt;&gt;"",IF((1+OUT_2_Check!$Q$4)*SUM(2!AR18:AR20)&lt;2!AR21,1,IF((1-OUT_2_Check!$Q$4)*SUM(2!AR18:AR20)&gt;2!AR21,1,0)),IF(SUM(2!AR18:AR20)&lt;&gt;0,1,0))</f>
        <v>0</v>
      </c>
      <c r="AT25" s="87">
        <f>+IF(2!AS21&lt;&gt;"",IF((1+OUT_2_Check!$Q$4)*SUM(2!D21:AR21)&lt;2!AS21,1,IF((1-OUT_2_Check!$Q$4)*SUM(2!D21:AR21)&gt;2!AS21,1,0)),IF(SUM(2!D21:AR21)&lt;&gt;0,1,0))</f>
        <v>0</v>
      </c>
    </row>
    <row r="26" spans="1:46" s="47" customFormat="1" ht="18" customHeight="1">
      <c r="A26" s="52"/>
      <c r="B26" s="54"/>
      <c r="C26" s="54"/>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row>
    <row r="27" spans="1:46" s="47" customFormat="1" ht="18" customHeight="1">
      <c r="A27" s="64"/>
      <c r="B27" s="53" t="s">
        <v>18</v>
      </c>
      <c r="C27" s="54"/>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row>
    <row r="28" spans="1:46" s="47" customFormat="1" ht="18" customHeight="1">
      <c r="A28" s="64"/>
      <c r="B28" s="53" t="s">
        <v>12</v>
      </c>
      <c r="C28" s="54"/>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row>
    <row r="29" spans="1:46" s="47" customFormat="1" ht="18" customHeight="1">
      <c r="A29" s="64"/>
      <c r="B29" s="58" t="s">
        <v>106</v>
      </c>
      <c r="C29" s="59"/>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87">
        <f>+IF(2!AS24&lt;&gt;"",IF((1+OUT_2_Check!$Q$4)*SUM(2!D24:AR24)&lt;2!AS24,1,IF((1-OUT_2_Check!$Q$4)*SUM(2!D24:AR24)&gt;2!AS24,1,0)),IF(SUM(2!D24:AR24)&lt;&gt;0,1,0))</f>
        <v>0</v>
      </c>
    </row>
    <row r="30" spans="1:46" s="47" customFormat="1" ht="18" customHeight="1">
      <c r="A30" s="57"/>
      <c r="B30" s="58" t="s">
        <v>107</v>
      </c>
      <c r="C30" s="59"/>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87">
        <f>+IF(2!AS25&lt;&gt;"",IF((1+OUT_2_Check!$Q$4)*SUM(2!D25:AR25)&lt;2!AS25,1,IF((1-OUT_2_Check!$Q$4)*SUM(2!D25:AR25)&gt;2!AS25,1,0)),IF(SUM(2!D25:AR25)&lt;&gt;0,1,0))</f>
        <v>0</v>
      </c>
    </row>
    <row r="31" spans="1:46" s="47" customFormat="1" ht="18" customHeight="1">
      <c r="A31" s="52"/>
      <c r="B31" s="58" t="s">
        <v>108</v>
      </c>
      <c r="C31" s="59"/>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87">
        <f>+IF(2!AS26&lt;&gt;"",IF((1+OUT_2_Check!$Q$4)*SUM(2!D26:AR26)&lt;2!AS26,1,IF((1-OUT_2_Check!$Q$4)*SUM(2!D26:AR26)&gt;2!AS26,1,0)),IF(SUM(2!D26:AR26)&lt;&gt;0,1,0))</f>
        <v>0</v>
      </c>
    </row>
    <row r="32" spans="1:46" s="47" customFormat="1" ht="18" customHeight="1">
      <c r="A32" s="64"/>
      <c r="B32" s="59" t="s">
        <v>11</v>
      </c>
      <c r="C32" s="59"/>
      <c r="D32" s="77">
        <f>+IF(2!D27&lt;&gt;"",IF((1+OUT_2_Check!$Q$4)*SUM(2!D24:D26)&lt;2!D27,1,IF((1-OUT_2_Check!$Q$4)*SUM(2!D24:D26)&gt;2!D27,1,0)),IF(SUM(2!D24:D26)&lt;&gt;0,1,0))</f>
        <v>0</v>
      </c>
      <c r="E32" s="77">
        <f>+IF(2!E27&lt;&gt;"",IF((1+OUT_2_Check!$Q$4)*SUM(2!E24:E26)&lt;2!E27,1,IF((1-OUT_2_Check!$Q$4)*SUM(2!E24:E26)&gt;2!E27,1,0)),IF(SUM(2!E24:E26)&lt;&gt;0,1,0))</f>
        <v>0</v>
      </c>
      <c r="F32" s="77">
        <f>+IF(2!F27&lt;&gt;"",IF((1+OUT_2_Check!$Q$4)*SUM(2!F24:F26)&lt;2!F27,1,IF((1-OUT_2_Check!$Q$4)*SUM(2!F24:F26)&gt;2!F27,1,0)),IF(SUM(2!F24:F26)&lt;&gt;0,1,0))</f>
        <v>0</v>
      </c>
      <c r="G32" s="77">
        <f>+IF(2!G27&lt;&gt;"",IF((1+OUT_2_Check!$Q$4)*SUM(2!G24:G26)&lt;2!G27,1,IF((1-OUT_2_Check!$Q$4)*SUM(2!G24:G26)&gt;2!G27,1,0)),IF(SUM(2!G24:G26)&lt;&gt;0,1,0))</f>
        <v>0</v>
      </c>
      <c r="H32" s="77">
        <f>+IF(2!H27&lt;&gt;"",IF((1+OUT_2_Check!$Q$4)*SUM(2!H24:H26)&lt;2!H27,1,IF((1-OUT_2_Check!$Q$4)*SUM(2!H24:H26)&gt;2!H27,1,0)),IF(SUM(2!H24:H26)&lt;&gt;0,1,0))</f>
        <v>0</v>
      </c>
      <c r="I32" s="77">
        <f>+IF(2!I27&lt;&gt;"",IF((1+OUT_2_Check!$Q$4)*SUM(2!I24:I26)&lt;2!I27,1,IF((1-OUT_2_Check!$Q$4)*SUM(2!I24:I26)&gt;2!I27,1,0)),IF(SUM(2!I24:I26)&lt;&gt;0,1,0))</f>
        <v>0</v>
      </c>
      <c r="J32" s="77">
        <f>+IF(2!J27&lt;&gt;"",IF((1+OUT_2_Check!$Q$4)*SUM(2!J24:J26)&lt;2!J27,1,IF((1-OUT_2_Check!$Q$4)*SUM(2!J24:J26)&gt;2!J27,1,0)),IF(SUM(2!J24:J26)&lt;&gt;0,1,0))</f>
        <v>0</v>
      </c>
      <c r="K32" s="77">
        <f>+IF(2!L27&lt;&gt;"",IF((1+OUT_2_Check!$Q$4)*SUM(2!L24:L26)&lt;2!L27,1,IF((1-OUT_2_Check!$Q$4)*SUM(2!L24:L26)&gt;2!L27,1,0)),IF(SUM(2!L24:L26)&lt;&gt;0,1,0))</f>
        <v>0</v>
      </c>
      <c r="L32" s="77">
        <f>+IF(2!M27&lt;&gt;"",IF((1+OUT_2_Check!$Q$4)*SUM(2!M24:M26)&lt;2!M27,1,IF((1-OUT_2_Check!$Q$4)*SUM(2!M24:M26)&gt;2!M27,1,0)),IF(SUM(2!M24:M26)&lt;&gt;0,1,0))</f>
        <v>0</v>
      </c>
      <c r="M32" s="77">
        <f>+IF(2!N27&lt;&gt;"",IF((1+OUT_2_Check!$Q$4)*SUM(2!N24:N26)&lt;2!N27,1,IF((1-OUT_2_Check!$Q$4)*SUM(2!N24:N26)&gt;2!N27,1,0)),IF(SUM(2!N24:N26)&lt;&gt;0,1,0))</f>
        <v>0</v>
      </c>
      <c r="N32" s="77">
        <f>+IF(2!O27&lt;&gt;"",IF((1+OUT_2_Check!$Q$4)*SUM(2!O24:O26)&lt;2!O27,1,IF((1-OUT_2_Check!$Q$4)*SUM(2!O24:O26)&gt;2!O27,1,0)),IF(SUM(2!O24:O26)&lt;&gt;0,1,0))</f>
        <v>0</v>
      </c>
      <c r="O32" s="77">
        <f>+IF(2!P27&lt;&gt;"",IF((1+OUT_2_Check!$Q$4)*SUM(2!P24:P26)&lt;2!P27,1,IF((1-OUT_2_Check!$Q$4)*SUM(2!P24:P26)&gt;2!P27,1,0)),IF(SUM(2!P24:P26)&lt;&gt;0,1,0))</f>
        <v>1</v>
      </c>
      <c r="P32" s="77">
        <f>+IF(2!Q27&lt;&gt;"",IF((1+OUT_2_Check!$Q$4)*SUM(2!Q24:Q26)&lt;2!Q27,1,IF((1-OUT_2_Check!$Q$4)*SUM(2!Q24:Q26)&gt;2!Q27,1,0)),IF(SUM(2!Q24:Q26)&lt;&gt;0,1,0))</f>
        <v>1</v>
      </c>
      <c r="Q32" s="77">
        <f>+IF(2!R27&lt;&gt;"",IF((1+OUT_2_Check!$Q$4)*SUM(2!R24:R26)&lt;2!R27,1,IF((1-OUT_2_Check!$Q$4)*SUM(2!R24:R26)&gt;2!R27,1,0)),IF(SUM(2!R24:R26)&lt;&gt;0,1,0))</f>
        <v>0</v>
      </c>
      <c r="R32" s="77">
        <f>+IF(2!S27&lt;&gt;"",IF((1+OUT_2_Check!$Q$4)*SUM(2!S24:S26)&lt;2!S27,1,IF((1-OUT_2_Check!$Q$4)*SUM(2!S24:S26)&gt;2!S27,1,0)),IF(SUM(2!S24:S26)&lt;&gt;0,1,0))</f>
        <v>0</v>
      </c>
      <c r="S32" s="77">
        <f>+IF(2!T27&lt;&gt;"",IF((1+OUT_2_Check!$Q$4)*SUM(2!T24:T26)&lt;2!T27,1,IF((1-OUT_2_Check!$Q$4)*SUM(2!T24:T26)&gt;2!T27,1,0)),IF(SUM(2!T24:T26)&lt;&gt;0,1,0))</f>
        <v>0</v>
      </c>
      <c r="T32" s="77">
        <f>+IF(2!U27&lt;&gt;"",IF((1+OUT_2_Check!$Q$4)*SUM(2!U24:U26)&lt;2!U27,1,IF((1-OUT_2_Check!$Q$4)*SUM(2!U24:U26)&gt;2!U27,1,0)),IF(SUM(2!U24:U26)&lt;&gt;0,1,0))</f>
        <v>0</v>
      </c>
      <c r="U32" s="77">
        <f>+IF(2!V27&lt;&gt;"",IF((1+OUT_2_Check!$Q$4)*SUM(2!V24:V26)&lt;2!V27,1,IF((1-OUT_2_Check!$Q$4)*SUM(2!V24:V26)&gt;2!V27,1,0)),IF(SUM(2!V24:V26)&lt;&gt;0,1,0))</f>
        <v>0</v>
      </c>
      <c r="V32" s="77">
        <f>+IF(2!W27&lt;&gt;"",IF((1+OUT_2_Check!$Q$4)*SUM(2!W24:W26)&lt;2!W27,1,IF((1-OUT_2_Check!$Q$4)*SUM(2!W24:W26)&gt;2!W27,1,0)),IF(SUM(2!W24:W26)&lt;&gt;0,1,0))</f>
        <v>1</v>
      </c>
      <c r="W32" s="77">
        <f>+IF(2!X27&lt;&gt;"",IF((1+OUT_2_Check!$Q$4)*SUM(2!X24:X26)&lt;2!X27,1,IF((1-OUT_2_Check!$Q$4)*SUM(2!X24:X26)&gt;2!X27,1,0)),IF(SUM(2!X24:X26)&lt;&gt;0,1,0))</f>
        <v>0</v>
      </c>
      <c r="X32" s="77">
        <f>+IF(2!Y27&lt;&gt;"",IF((1+OUT_2_Check!$Q$4)*SUM(2!Y24:Y26)&lt;2!Y27,1,IF((1-OUT_2_Check!$Q$4)*SUM(2!Y24:Y26)&gt;2!Y27,1,0)),IF(SUM(2!Y24:Y26)&lt;&gt;0,1,0))</f>
        <v>0</v>
      </c>
      <c r="Y32" s="77">
        <f>+IF(2!Z27&lt;&gt;"",IF((1+OUT_2_Check!$Q$4)*SUM(2!Z24:Z26)&lt;2!Z27,1,IF((1-OUT_2_Check!$Q$4)*SUM(2!Z24:Z26)&gt;2!Z27,1,0)),IF(SUM(2!Z24:Z26)&lt;&gt;0,1,0))</f>
        <v>0</v>
      </c>
      <c r="Z32" s="77">
        <f>+IF(2!AA27&lt;&gt;"",IF((1+OUT_2_Check!$Q$4)*SUM(2!AA24:AA26)&lt;2!AA27,1,IF((1-OUT_2_Check!$Q$4)*SUM(2!AA24:AA26)&gt;2!AA27,1,0)),IF(SUM(2!AA24:AA26)&lt;&gt;0,1,0))</f>
        <v>0</v>
      </c>
      <c r="AA32" s="77">
        <f>+IF(2!AB27&lt;&gt;"",IF((1+OUT_2_Check!$Q$4)*SUM(2!AB24:AB26)&lt;2!AB27,1,IF((1-OUT_2_Check!$Q$4)*SUM(2!AB24:AB26)&gt;2!AB27,1,0)),IF(SUM(2!AB24:AB26)&lt;&gt;0,1,0))</f>
        <v>0</v>
      </c>
      <c r="AB32" s="77">
        <f>+IF(2!AC27&lt;&gt;"",IF((1+OUT_2_Check!$Q$4)*SUM(2!AC24:AC26)&lt;2!AC27,1,IF((1-OUT_2_Check!$Q$4)*SUM(2!AC24:AC26)&gt;2!AC27,1,0)),IF(SUM(2!AC24:AC26)&lt;&gt;0,1,0))</f>
        <v>0</v>
      </c>
      <c r="AC32" s="77">
        <f>+IF(2!AD27&lt;&gt;"",IF((1+OUT_2_Check!$Q$4)*SUM(2!AD24:AD26)&lt;2!AD27,1,IF((1-OUT_2_Check!$Q$4)*SUM(2!AD24:AD26)&gt;2!AD27,1,0)),IF(SUM(2!AD24:AD26)&lt;&gt;0,1,0))</f>
        <v>0</v>
      </c>
      <c r="AD32" s="77">
        <f>+IF(2!AE27&lt;&gt;"",IF((1+OUT_2_Check!$Q$4)*SUM(2!AE24:AE26)&lt;2!AE27,1,IF((1-OUT_2_Check!$Q$4)*SUM(2!AE24:AE26)&gt;2!AE27,1,0)),IF(SUM(2!AE24:AE26)&lt;&gt;0,1,0))</f>
        <v>0</v>
      </c>
      <c r="AE32" s="77">
        <f>+IF(2!AF27&lt;&gt;"",IF((1+OUT_2_Check!$Q$4)*SUM(2!AF24:AF26)&lt;2!AF27,1,IF((1-OUT_2_Check!$Q$4)*SUM(2!AF24:AF26)&gt;2!AF27,1,0)),IF(SUM(2!AF24:AF26)&lt;&gt;0,1,0))</f>
        <v>0</v>
      </c>
      <c r="AF32" s="77">
        <f>+IF(2!AG27&lt;&gt;"",IF((1+OUT_2_Check!$Q$4)*SUM(2!AG24:AG26)&lt;2!AG27,1,IF((1-OUT_2_Check!$Q$4)*SUM(2!AG24:AG26)&gt;2!AG27,1,0)),IF(SUM(2!AG24:AG26)&lt;&gt;0,1,0))</f>
        <v>0</v>
      </c>
      <c r="AG32" s="77">
        <f>+IF(2!AH27&lt;&gt;"",IF((1+OUT_2_Check!$Q$4)*SUM(2!AH24:AH26)&lt;2!AH27,1,IF((1-OUT_2_Check!$Q$4)*SUM(2!AH24:AH26)&gt;2!AH27,1,0)),IF(SUM(2!AH24:AH26)&lt;&gt;0,1,0))</f>
        <v>0</v>
      </c>
      <c r="AH32" s="77">
        <f>+IF(2!AI27&lt;&gt;"",IF((1+OUT_2_Check!$Q$4)*SUM(2!AI24:AI26)&lt;2!AI27,1,IF((1-OUT_2_Check!$Q$4)*SUM(2!AI24:AI26)&gt;2!AI27,1,0)),IF(SUM(2!AI24:AI26)&lt;&gt;0,1,0))</f>
        <v>0</v>
      </c>
      <c r="AI32" s="77">
        <f>+IF(2!AJ27&lt;&gt;"",IF((1+OUT_2_Check!$Q$4)*SUM(2!AJ24:AJ26)&lt;2!AJ27,1,IF((1-OUT_2_Check!$Q$4)*SUM(2!AJ24:AJ26)&gt;2!AJ27,1,0)),IF(SUM(2!AJ24:AJ26)&lt;&gt;0,1,0))</f>
        <v>0</v>
      </c>
      <c r="AJ32" s="77">
        <f>+IF(2!AK27&lt;&gt;"",IF((1+OUT_2_Check!$Q$4)*SUM(2!AK24:AK26)&lt;2!AK27,1,IF((1-OUT_2_Check!$Q$4)*SUM(2!AK24:AK26)&gt;2!AK27,1,0)),IF(SUM(2!AK24:AK26)&lt;&gt;0,1,0))</f>
        <v>0</v>
      </c>
      <c r="AK32" s="77">
        <f>+IF(2!AL27&lt;&gt;"",IF((1+OUT_2_Check!$Q$4)*SUM(2!AL24:AL26)&lt;2!AL27,1,IF((1-OUT_2_Check!$Q$4)*SUM(2!AL24:AL26)&gt;2!AL27,1,0)),IF(SUM(2!AL24:AL26)&lt;&gt;0,1,0))</f>
        <v>0</v>
      </c>
      <c r="AL32" s="77">
        <f>+IF(2!AM27&lt;&gt;"",IF((1+OUT_2_Check!$Q$4)*SUM(2!AM24:AM26)&lt;2!AM27,1,IF((1-OUT_2_Check!$Q$4)*SUM(2!AM24:AM26)&gt;2!AM27,1,0)),IF(SUM(2!AM24:AM26)&lt;&gt;0,1,0))</f>
        <v>0</v>
      </c>
      <c r="AM32" s="77">
        <f>+IF(2!AN27&lt;&gt;"",IF((1+OUT_2_Check!$Q$4)*SUM(2!AN24:AN26)&lt;2!AN27,1,IF((1-OUT_2_Check!$Q$4)*SUM(2!AN24:AN26)&gt;2!AN27,1,0)),IF(SUM(2!AN24:AN26)&lt;&gt;0,1,0))</f>
        <v>1</v>
      </c>
      <c r="AN32" s="77" t="e">
        <f>+IF(2!#REF!&lt;&gt;"",IF((1+OUT_2_Check!$Q$4)*SUM(2!#REF!)&lt;2!#REF!,1,IF((1-OUT_2_Check!$Q$4)*SUM(2!#REF!)&gt;2!#REF!,1,0)),IF(SUM(2!#REF!)&lt;&gt;0,1,0))</f>
        <v>#REF!</v>
      </c>
      <c r="AO32" s="77" t="e">
        <f>+IF(2!#REF!&lt;&gt;"",IF((1+OUT_2_Check!$Q$4)*SUM(2!#REF!)&lt;2!#REF!,1,IF((1-OUT_2_Check!$Q$4)*SUM(2!#REF!)&gt;2!#REF!,1,0)),IF(SUM(2!#REF!)&lt;&gt;0,1,0))</f>
        <v>#REF!</v>
      </c>
      <c r="AP32" s="77">
        <f>+IF(2!AO27&lt;&gt;"",IF((1+OUT_2_Check!$Q$4)*SUM(2!AO24:AO26)&lt;2!AO27,1,IF((1-OUT_2_Check!$Q$4)*SUM(2!AO24:AO26)&gt;2!AO27,1,0)),IF(SUM(2!AO24:AO26)&lt;&gt;0,1,0))</f>
        <v>0</v>
      </c>
      <c r="AQ32" s="77">
        <f>+IF(2!AP27&lt;&gt;"",IF((1+OUT_2_Check!$Q$4)*SUM(2!AP24:AP26)&lt;2!AP27,1,IF((1-OUT_2_Check!$Q$4)*SUM(2!AP24:AP26)&gt;2!AP27,1,0)),IF(SUM(2!AP24:AP26)&lt;&gt;0,1,0))</f>
        <v>1</v>
      </c>
      <c r="AR32" s="77">
        <f>+IF(2!AQ27&lt;&gt;"",IF((1+OUT_2_Check!$Q$4)*SUM(2!AQ24:AQ26)&lt;2!AQ27,1,IF((1-OUT_2_Check!$Q$4)*SUM(2!AQ24:AQ26)&gt;2!AQ27,1,0)),IF(SUM(2!AQ24:AQ26)&lt;&gt;0,1,0))</f>
        <v>0</v>
      </c>
      <c r="AS32" s="77">
        <f>+IF(2!AR27&lt;&gt;"",IF((1+OUT_2_Check!$Q$4)*SUM(2!AR24:AR26)&lt;2!AR27,1,IF((1-OUT_2_Check!$Q$4)*SUM(2!AR24:AR26)&gt;2!AR27,1,0)),IF(SUM(2!AR24:AR26)&lt;&gt;0,1,0))</f>
        <v>0</v>
      </c>
      <c r="AT32" s="87">
        <f>+IF(2!AS27&lt;&gt;"",IF((1+OUT_2_Check!$Q$4)*SUM(2!D27:AR27)&lt;2!AS27,1,IF((1-OUT_2_Check!$Q$4)*SUM(2!D27:AR27)&gt;2!AS27,1,0)),IF(SUM(2!D27:AR27)&lt;&gt;0,1,0))</f>
        <v>0</v>
      </c>
    </row>
    <row r="33" spans="1:46" s="47" customFormat="1" ht="18" customHeight="1">
      <c r="A33" s="64"/>
      <c r="B33" s="65"/>
      <c r="C33" s="65"/>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row>
    <row r="34" spans="1:46" s="47" customFormat="1" ht="18" customHeight="1">
      <c r="A34" s="57"/>
      <c r="B34" s="53" t="s">
        <v>13</v>
      </c>
      <c r="C34" s="54"/>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row>
    <row r="35" spans="1:46" s="47" customFormat="1" ht="18" customHeight="1">
      <c r="A35" s="57"/>
      <c r="B35" s="58" t="s">
        <v>106</v>
      </c>
      <c r="C35" s="59"/>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87">
        <f>+IF(2!AS29&lt;&gt;"",IF((1+OUT_2_Check!$Q$4)*SUM(2!D29:AR29)&lt;2!AS29,1,IF((1-OUT_2_Check!$Q$4)*SUM(2!D29:AR29)&gt;2!AS29,1,0)),IF(SUM(2!D29:AR29)&lt;&gt;0,1,0))</f>
        <v>0</v>
      </c>
    </row>
    <row r="36" spans="1:46" s="47" customFormat="1" ht="18" customHeight="1">
      <c r="A36" s="57"/>
      <c r="B36" s="58" t="s">
        <v>107</v>
      </c>
      <c r="C36" s="59"/>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87">
        <f>+IF(2!AS30&lt;&gt;"",IF((1+OUT_2_Check!$Q$4)*SUM(2!D30:AR30)&lt;2!AS30,1,IF((1-OUT_2_Check!$Q$4)*SUM(2!D30:AR30)&gt;2!AS30,1,0)),IF(SUM(2!D30:AR30)&lt;&gt;0,1,0))</f>
        <v>0</v>
      </c>
    </row>
    <row r="37" spans="1:46" s="47" customFormat="1" ht="18" customHeight="1">
      <c r="A37" s="52"/>
      <c r="B37" s="58" t="s">
        <v>108</v>
      </c>
      <c r="C37" s="59"/>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87">
        <f>+IF(2!AS31&lt;&gt;"",IF((1+OUT_2_Check!$Q$4)*SUM(2!D31:AR31)&lt;2!AS31,1,IF((1-OUT_2_Check!$Q$4)*SUM(2!D31:AR31)&gt;2!AS31,1,0)),IF(SUM(2!D31:AR31)&lt;&gt;0,1,0))</f>
        <v>0</v>
      </c>
    </row>
    <row r="38" spans="1:46" s="47" customFormat="1" ht="18" customHeight="1">
      <c r="A38" s="57"/>
      <c r="B38" s="59" t="s">
        <v>11</v>
      </c>
      <c r="C38" s="59"/>
      <c r="D38" s="77">
        <f>+IF(2!D32&lt;&gt;"",IF((1+OUT_2_Check!$Q$4)*SUM(2!D29:D31)&lt;2!D32,1,IF((1-OUT_2_Check!$Q$4)*SUM(2!D29:D31)&gt;2!D32,1,0)),IF(SUM(2!D29:D31)&lt;&gt;0,1,0))</f>
        <v>0</v>
      </c>
      <c r="E38" s="77">
        <f>+IF(2!E32&lt;&gt;"",IF((1+OUT_2_Check!$Q$4)*SUM(2!E29:E31)&lt;2!E32,1,IF((1-OUT_2_Check!$Q$4)*SUM(2!E29:E31)&gt;2!E32,1,0)),IF(SUM(2!E29:E31)&lt;&gt;0,1,0))</f>
        <v>1</v>
      </c>
      <c r="F38" s="77">
        <f>+IF(2!F32&lt;&gt;"",IF((1+OUT_2_Check!$Q$4)*SUM(2!F29:F31)&lt;2!F32,1,IF((1-OUT_2_Check!$Q$4)*SUM(2!F29:F31)&gt;2!F32,1,0)),IF(SUM(2!F29:F31)&lt;&gt;0,1,0))</f>
        <v>0</v>
      </c>
      <c r="G38" s="77">
        <f>+IF(2!G32&lt;&gt;"",IF((1+OUT_2_Check!$Q$4)*SUM(2!G29:G31)&lt;2!G32,1,IF((1-OUT_2_Check!$Q$4)*SUM(2!G29:G31)&gt;2!G32,1,0)),IF(SUM(2!G29:G31)&lt;&gt;0,1,0))</f>
        <v>0</v>
      </c>
      <c r="H38" s="77">
        <f>+IF(2!H32&lt;&gt;"",IF((1+OUT_2_Check!$Q$4)*SUM(2!H29:H31)&lt;2!H32,1,IF((1-OUT_2_Check!$Q$4)*SUM(2!H29:H31)&gt;2!H32,1,0)),IF(SUM(2!H29:H31)&lt;&gt;0,1,0))</f>
        <v>0</v>
      </c>
      <c r="I38" s="77">
        <f>+IF(2!I32&lt;&gt;"",IF((1+OUT_2_Check!$Q$4)*SUM(2!I29:I31)&lt;2!I32,1,IF((1-OUT_2_Check!$Q$4)*SUM(2!I29:I31)&gt;2!I32,1,0)),IF(SUM(2!I29:I31)&lt;&gt;0,1,0))</f>
        <v>1</v>
      </c>
      <c r="J38" s="77">
        <f>+IF(2!J32&lt;&gt;"",IF((1+OUT_2_Check!$Q$4)*SUM(2!J29:J31)&lt;2!J32,1,IF((1-OUT_2_Check!$Q$4)*SUM(2!J29:J31)&gt;2!J32,1,0)),IF(SUM(2!J29:J31)&lt;&gt;0,1,0))</f>
        <v>1</v>
      </c>
      <c r="K38" s="77">
        <f>+IF(2!L32&lt;&gt;"",IF((1+OUT_2_Check!$Q$4)*SUM(2!L29:L31)&lt;2!L32,1,IF((1-OUT_2_Check!$Q$4)*SUM(2!L29:L31)&gt;2!L32,1,0)),IF(SUM(2!L29:L31)&lt;&gt;0,1,0))</f>
        <v>0</v>
      </c>
      <c r="L38" s="77">
        <f>+IF(2!M32&lt;&gt;"",IF((1+OUT_2_Check!$Q$4)*SUM(2!M29:M31)&lt;2!M32,1,IF((1-OUT_2_Check!$Q$4)*SUM(2!M29:M31)&gt;2!M32,1,0)),IF(SUM(2!M29:M31)&lt;&gt;0,1,0))</f>
        <v>0</v>
      </c>
      <c r="M38" s="77">
        <f>+IF(2!N32&lt;&gt;"",IF((1+OUT_2_Check!$Q$4)*SUM(2!N29:N31)&lt;2!N32,1,IF((1-OUT_2_Check!$Q$4)*SUM(2!N29:N31)&gt;2!N32,1,0)),IF(SUM(2!N29:N31)&lt;&gt;0,1,0))</f>
        <v>0</v>
      </c>
      <c r="N38" s="77">
        <f>+IF(2!O32&lt;&gt;"",IF((1+OUT_2_Check!$Q$4)*SUM(2!O29:O31)&lt;2!O32,1,IF((1-OUT_2_Check!$Q$4)*SUM(2!O29:O31)&gt;2!O32,1,0)),IF(SUM(2!O29:O31)&lt;&gt;0,1,0))</f>
        <v>0</v>
      </c>
      <c r="O38" s="77">
        <f>+IF(2!P32&lt;&gt;"",IF((1+OUT_2_Check!$Q$4)*SUM(2!P29:P31)&lt;2!P32,1,IF((1-OUT_2_Check!$Q$4)*SUM(2!P29:P31)&gt;2!P32,1,0)),IF(SUM(2!P29:P31)&lt;&gt;0,1,0))</f>
        <v>1</v>
      </c>
      <c r="P38" s="77">
        <f>+IF(2!Q32&lt;&gt;"",IF((1+OUT_2_Check!$Q$4)*SUM(2!Q29:Q31)&lt;2!Q32,1,IF((1-OUT_2_Check!$Q$4)*SUM(2!Q29:Q31)&gt;2!Q32,1,0)),IF(SUM(2!Q29:Q31)&lt;&gt;0,1,0))</f>
        <v>1</v>
      </c>
      <c r="Q38" s="77">
        <f>+IF(2!R32&lt;&gt;"",IF((1+OUT_2_Check!$Q$4)*SUM(2!R29:R31)&lt;2!R32,1,IF((1-OUT_2_Check!$Q$4)*SUM(2!R29:R31)&gt;2!R32,1,0)),IF(SUM(2!R29:R31)&lt;&gt;0,1,0))</f>
        <v>0</v>
      </c>
      <c r="R38" s="77">
        <f>+IF(2!S32&lt;&gt;"",IF((1+OUT_2_Check!$Q$4)*SUM(2!S29:S31)&lt;2!S32,1,IF((1-OUT_2_Check!$Q$4)*SUM(2!S29:S31)&gt;2!S32,1,0)),IF(SUM(2!S29:S31)&lt;&gt;0,1,0))</f>
        <v>0</v>
      </c>
      <c r="S38" s="77">
        <f>+IF(2!T32&lt;&gt;"",IF((1+OUT_2_Check!$Q$4)*SUM(2!T29:T31)&lt;2!T32,1,IF((1-OUT_2_Check!$Q$4)*SUM(2!T29:T31)&gt;2!T32,1,0)),IF(SUM(2!T29:T31)&lt;&gt;0,1,0))</f>
        <v>0</v>
      </c>
      <c r="T38" s="77">
        <f>+IF(2!U32&lt;&gt;"",IF((1+OUT_2_Check!$Q$4)*SUM(2!U29:U31)&lt;2!U32,1,IF((1-OUT_2_Check!$Q$4)*SUM(2!U29:U31)&gt;2!U32,1,0)),IF(SUM(2!U29:U31)&lt;&gt;0,1,0))</f>
        <v>0</v>
      </c>
      <c r="U38" s="77">
        <f>+IF(2!V32&lt;&gt;"",IF((1+OUT_2_Check!$Q$4)*SUM(2!V29:V31)&lt;2!V32,1,IF((1-OUT_2_Check!$Q$4)*SUM(2!V29:V31)&gt;2!V32,1,0)),IF(SUM(2!V29:V31)&lt;&gt;0,1,0))</f>
        <v>0</v>
      </c>
      <c r="V38" s="77">
        <f>+IF(2!W32&lt;&gt;"",IF((1+OUT_2_Check!$Q$4)*SUM(2!W29:W31)&lt;2!W32,1,IF((1-OUT_2_Check!$Q$4)*SUM(2!W29:W31)&gt;2!W32,1,0)),IF(SUM(2!W29:W31)&lt;&gt;0,1,0))</f>
        <v>1</v>
      </c>
      <c r="W38" s="77">
        <f>+IF(2!X32&lt;&gt;"",IF((1+OUT_2_Check!$Q$4)*SUM(2!X29:X31)&lt;2!X32,1,IF((1-OUT_2_Check!$Q$4)*SUM(2!X29:X31)&gt;2!X32,1,0)),IF(SUM(2!X29:X31)&lt;&gt;0,1,0))</f>
        <v>0</v>
      </c>
      <c r="X38" s="77">
        <f>+IF(2!Y32&lt;&gt;"",IF((1+OUT_2_Check!$Q$4)*SUM(2!Y29:Y31)&lt;2!Y32,1,IF((1-OUT_2_Check!$Q$4)*SUM(2!Y29:Y31)&gt;2!Y32,1,0)),IF(SUM(2!Y29:Y31)&lt;&gt;0,1,0))</f>
        <v>0</v>
      </c>
      <c r="Y38" s="77">
        <f>+IF(2!Z32&lt;&gt;"",IF((1+OUT_2_Check!$Q$4)*SUM(2!Z29:Z31)&lt;2!Z32,1,IF((1-OUT_2_Check!$Q$4)*SUM(2!Z29:Z31)&gt;2!Z32,1,0)),IF(SUM(2!Z29:Z31)&lt;&gt;0,1,0))</f>
        <v>0</v>
      </c>
      <c r="Z38" s="77">
        <f>+IF(2!AA32&lt;&gt;"",IF((1+OUT_2_Check!$Q$4)*SUM(2!AA29:AA31)&lt;2!AA32,1,IF((1-OUT_2_Check!$Q$4)*SUM(2!AA29:AA31)&gt;2!AA32,1,0)),IF(SUM(2!AA29:AA31)&lt;&gt;0,1,0))</f>
        <v>0</v>
      </c>
      <c r="AA38" s="77">
        <f>+IF(2!AB32&lt;&gt;"",IF((1+OUT_2_Check!$Q$4)*SUM(2!AB29:AB31)&lt;2!AB32,1,IF((1-OUT_2_Check!$Q$4)*SUM(2!AB29:AB31)&gt;2!AB32,1,0)),IF(SUM(2!AB29:AB31)&lt;&gt;0,1,0))</f>
        <v>0</v>
      </c>
      <c r="AB38" s="77">
        <f>+IF(2!AC32&lt;&gt;"",IF((1+OUT_2_Check!$Q$4)*SUM(2!AC29:AC31)&lt;2!AC32,1,IF((1-OUT_2_Check!$Q$4)*SUM(2!AC29:AC31)&gt;2!AC32,1,0)),IF(SUM(2!AC29:AC31)&lt;&gt;0,1,0))</f>
        <v>1</v>
      </c>
      <c r="AC38" s="77">
        <f>+IF(2!AD32&lt;&gt;"",IF((1+OUT_2_Check!$Q$4)*SUM(2!AD29:AD31)&lt;2!AD32,1,IF((1-OUT_2_Check!$Q$4)*SUM(2!AD29:AD31)&gt;2!AD32,1,0)),IF(SUM(2!AD29:AD31)&lt;&gt;0,1,0))</f>
        <v>0</v>
      </c>
      <c r="AD38" s="77">
        <f>+IF(2!AE32&lt;&gt;"",IF((1+OUT_2_Check!$Q$4)*SUM(2!AE29:AE31)&lt;2!AE32,1,IF((1-OUT_2_Check!$Q$4)*SUM(2!AE29:AE31)&gt;2!AE32,1,0)),IF(SUM(2!AE29:AE31)&lt;&gt;0,1,0))</f>
        <v>0</v>
      </c>
      <c r="AE38" s="77">
        <f>+IF(2!AF32&lt;&gt;"",IF((1+OUT_2_Check!$Q$4)*SUM(2!AF29:AF31)&lt;2!AF32,1,IF((1-OUT_2_Check!$Q$4)*SUM(2!AF29:AF31)&gt;2!AF32,1,0)),IF(SUM(2!AF29:AF31)&lt;&gt;0,1,0))</f>
        <v>0</v>
      </c>
      <c r="AF38" s="77">
        <f>+IF(2!AG32&lt;&gt;"",IF((1+OUT_2_Check!$Q$4)*SUM(2!AG29:AG31)&lt;2!AG32,1,IF((1-OUT_2_Check!$Q$4)*SUM(2!AG29:AG31)&gt;2!AG32,1,0)),IF(SUM(2!AG29:AG31)&lt;&gt;0,1,0))</f>
        <v>0</v>
      </c>
      <c r="AG38" s="77">
        <f>+IF(2!AH32&lt;&gt;"",IF((1+OUT_2_Check!$Q$4)*SUM(2!AH29:AH31)&lt;2!AH32,1,IF((1-OUT_2_Check!$Q$4)*SUM(2!AH29:AH31)&gt;2!AH32,1,0)),IF(SUM(2!AH29:AH31)&lt;&gt;0,1,0))</f>
        <v>0</v>
      </c>
      <c r="AH38" s="77">
        <f>+IF(2!AI32&lt;&gt;"",IF((1+OUT_2_Check!$Q$4)*SUM(2!AI29:AI31)&lt;2!AI32,1,IF((1-OUT_2_Check!$Q$4)*SUM(2!AI29:AI31)&gt;2!AI32,1,0)),IF(SUM(2!AI29:AI31)&lt;&gt;0,1,0))</f>
        <v>1</v>
      </c>
      <c r="AI38" s="77">
        <f>+IF(2!AJ32&lt;&gt;"",IF((1+OUT_2_Check!$Q$4)*SUM(2!AJ29:AJ31)&lt;2!AJ32,1,IF((1-OUT_2_Check!$Q$4)*SUM(2!AJ29:AJ31)&gt;2!AJ32,1,0)),IF(SUM(2!AJ29:AJ31)&lt;&gt;0,1,0))</f>
        <v>1</v>
      </c>
      <c r="AJ38" s="77">
        <f>+IF(2!AK32&lt;&gt;"",IF((1+OUT_2_Check!$Q$4)*SUM(2!AK29:AK31)&lt;2!AK32,1,IF((1-OUT_2_Check!$Q$4)*SUM(2!AK29:AK31)&gt;2!AK32,1,0)),IF(SUM(2!AK29:AK31)&lt;&gt;0,1,0))</f>
        <v>1</v>
      </c>
      <c r="AK38" s="77">
        <f>+IF(2!AL32&lt;&gt;"",IF((1+OUT_2_Check!$Q$4)*SUM(2!AL29:AL31)&lt;2!AL32,1,IF((1-OUT_2_Check!$Q$4)*SUM(2!AL29:AL31)&gt;2!AL32,1,0)),IF(SUM(2!AL29:AL31)&lt;&gt;0,1,0))</f>
        <v>0</v>
      </c>
      <c r="AL38" s="77">
        <f>+IF(2!AM32&lt;&gt;"",IF((1+OUT_2_Check!$Q$4)*SUM(2!AM29:AM31)&lt;2!AM32,1,IF((1-OUT_2_Check!$Q$4)*SUM(2!AM29:AM31)&gt;2!AM32,1,0)),IF(SUM(2!AM29:AM31)&lt;&gt;0,1,0))</f>
        <v>0</v>
      </c>
      <c r="AM38" s="77">
        <f>+IF(2!AN32&lt;&gt;"",IF((1+OUT_2_Check!$Q$4)*SUM(2!AN29:AN31)&lt;2!AN32,1,IF((1-OUT_2_Check!$Q$4)*SUM(2!AN29:AN31)&gt;2!AN32,1,0)),IF(SUM(2!AN29:AN31)&lt;&gt;0,1,0))</f>
        <v>1</v>
      </c>
      <c r="AN38" s="77" t="e">
        <f>+IF(2!#REF!&lt;&gt;"",IF((1+OUT_2_Check!$Q$4)*SUM(2!#REF!)&lt;2!#REF!,1,IF((1-OUT_2_Check!$Q$4)*SUM(2!#REF!)&gt;2!#REF!,1,0)),IF(SUM(2!#REF!)&lt;&gt;0,1,0))</f>
        <v>#REF!</v>
      </c>
      <c r="AO38" s="77" t="e">
        <f>+IF(2!#REF!&lt;&gt;"",IF((1+OUT_2_Check!$Q$4)*SUM(2!#REF!)&lt;2!#REF!,1,IF((1-OUT_2_Check!$Q$4)*SUM(2!#REF!)&gt;2!#REF!,1,0)),IF(SUM(2!#REF!)&lt;&gt;0,1,0))</f>
        <v>#REF!</v>
      </c>
      <c r="AP38" s="77">
        <f>+IF(2!AO32&lt;&gt;"",IF((1+OUT_2_Check!$Q$4)*SUM(2!AO29:AO31)&lt;2!AO32,1,IF((1-OUT_2_Check!$Q$4)*SUM(2!AO29:AO31)&gt;2!AO32,1,0)),IF(SUM(2!AO29:AO31)&lt;&gt;0,1,0))</f>
        <v>1</v>
      </c>
      <c r="AQ38" s="77">
        <f>+IF(2!AP32&lt;&gt;"",IF((1+OUT_2_Check!$Q$4)*SUM(2!AP29:AP31)&lt;2!AP32,1,IF((1-OUT_2_Check!$Q$4)*SUM(2!AP29:AP31)&gt;2!AP32,1,0)),IF(SUM(2!AP29:AP31)&lt;&gt;0,1,0))</f>
        <v>1</v>
      </c>
      <c r="AR38" s="77">
        <f>+IF(2!AQ32&lt;&gt;"",IF((1+OUT_2_Check!$Q$4)*SUM(2!AQ29:AQ31)&lt;2!AQ32,1,IF((1-OUT_2_Check!$Q$4)*SUM(2!AQ29:AQ31)&gt;2!AQ32,1,0)),IF(SUM(2!AQ29:AQ31)&lt;&gt;0,1,0))</f>
        <v>0</v>
      </c>
      <c r="AS38" s="77">
        <f>+IF(2!AR32&lt;&gt;"",IF((1+OUT_2_Check!$Q$4)*SUM(2!AR29:AR31)&lt;2!AR32,1,IF((1-OUT_2_Check!$Q$4)*SUM(2!AR29:AR31)&gt;2!AR32,1,0)),IF(SUM(2!AR29:AR31)&lt;&gt;0,1,0))</f>
        <v>0</v>
      </c>
      <c r="AT38" s="87">
        <f>+IF(2!AS32&lt;&gt;"",IF((1+OUT_2_Check!$Q$4)*SUM(2!D32:AR32)&lt;2!AS32,1,IF((1-OUT_2_Check!$Q$4)*SUM(2!D32:AR32)&gt;2!AS32,1,0)),IF(SUM(2!D32:AR32)&lt;&gt;0,1,0))</f>
        <v>0</v>
      </c>
    </row>
    <row r="39" spans="1:46" s="47" customFormat="1" ht="18" customHeight="1">
      <c r="A39" s="57"/>
      <c r="B39" s="59"/>
      <c r="C39" s="59"/>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row>
    <row r="40" spans="1:46" s="47" customFormat="1" ht="18" customHeight="1">
      <c r="A40" s="57"/>
      <c r="B40" s="59" t="s">
        <v>14</v>
      </c>
      <c r="C40" s="59"/>
      <c r="D40" s="84">
        <f>+IF(2!D33&lt;&gt;"",IF((1+OUT_2_Check!$Q$4)*SUM(2!D32,2!D27)&lt;2!D33,1,IF((1-OUT_2_Check!$Q$4)*SUM(2!D32,2!D27)&gt;2!D33,1,0)),IF(SUM(2!D32,2!D27)&lt;&gt;0,1,0))</f>
        <v>0</v>
      </c>
      <c r="E40" s="84">
        <f>+IF(2!E33&lt;&gt;"",IF((1+OUT_2_Check!$Q$4)*SUM(2!E32,2!E27)&lt;2!E33,1,IF((1-OUT_2_Check!$Q$4)*SUM(2!E32,2!E27)&gt;2!E33,1,0)),IF(SUM(2!E32,2!E27)&lt;&gt;0,1,0))</f>
        <v>0</v>
      </c>
      <c r="F40" s="84">
        <f>+IF(2!F33&lt;&gt;"",IF((1+OUT_2_Check!$Q$4)*SUM(2!F32,2!F27)&lt;2!F33,1,IF((1-OUT_2_Check!$Q$4)*SUM(2!F32,2!F27)&gt;2!F33,1,0)),IF(SUM(2!F32,2!F27)&lt;&gt;0,1,0))</f>
        <v>0</v>
      </c>
      <c r="G40" s="84">
        <f>+IF(2!G33&lt;&gt;"",IF((1+OUT_2_Check!$Q$4)*SUM(2!G32,2!G27)&lt;2!G33,1,IF((1-OUT_2_Check!$Q$4)*SUM(2!G32,2!G27)&gt;2!G33,1,0)),IF(SUM(2!G32,2!G27)&lt;&gt;0,1,0))</f>
        <v>0</v>
      </c>
      <c r="H40" s="84">
        <f>+IF(2!H33&lt;&gt;"",IF((1+OUT_2_Check!$Q$4)*SUM(2!H32,2!H27)&lt;2!H33,1,IF((1-OUT_2_Check!$Q$4)*SUM(2!H32,2!H27)&gt;2!H33,1,0)),IF(SUM(2!H32,2!H27)&lt;&gt;0,1,0))</f>
        <v>0</v>
      </c>
      <c r="I40" s="84">
        <f>+IF(2!I33&lt;&gt;"",IF((1+OUT_2_Check!$Q$4)*SUM(2!I32,2!I27)&lt;2!I33,1,IF((1-OUT_2_Check!$Q$4)*SUM(2!I32,2!I27)&gt;2!I33,1,0)),IF(SUM(2!I32,2!I27)&lt;&gt;0,1,0))</f>
        <v>0</v>
      </c>
      <c r="J40" s="84">
        <f>+IF(2!J33&lt;&gt;"",IF((1+OUT_2_Check!$Q$4)*SUM(2!J32,2!J27)&lt;2!J33,1,IF((1-OUT_2_Check!$Q$4)*SUM(2!J32,2!J27)&gt;2!J33,1,0)),IF(SUM(2!J32,2!J27)&lt;&gt;0,1,0))</f>
        <v>1</v>
      </c>
      <c r="K40" s="84">
        <f>+IF(2!L33&lt;&gt;"",IF((1+OUT_2_Check!$Q$4)*SUM(2!L32,2!L27)&lt;2!L33,1,IF((1-OUT_2_Check!$Q$4)*SUM(2!L32,2!L27)&gt;2!L33,1,0)),IF(SUM(2!L32,2!L27)&lt;&gt;0,1,0))</f>
        <v>0</v>
      </c>
      <c r="L40" s="84">
        <f>+IF(2!M33&lt;&gt;"",IF((1+OUT_2_Check!$Q$4)*SUM(2!M32,2!M27)&lt;2!M33,1,IF((1-OUT_2_Check!$Q$4)*SUM(2!M32,2!M27)&gt;2!M33,1,0)),IF(SUM(2!M32,2!M27)&lt;&gt;0,1,0))</f>
        <v>0</v>
      </c>
      <c r="M40" s="84">
        <f>+IF(2!N33&lt;&gt;"",IF((1+OUT_2_Check!$Q$4)*SUM(2!N32,2!N27)&lt;2!N33,1,IF((1-OUT_2_Check!$Q$4)*SUM(2!N32,2!N27)&gt;2!N33,1,0)),IF(SUM(2!N32,2!N27)&lt;&gt;0,1,0))</f>
        <v>0</v>
      </c>
      <c r="N40" s="84">
        <f>+IF(2!O33&lt;&gt;"",IF((1+OUT_2_Check!$Q$4)*SUM(2!O32,2!O27)&lt;2!O33,1,IF((1-OUT_2_Check!$Q$4)*SUM(2!O32,2!O27)&gt;2!O33,1,0)),IF(SUM(2!O32,2!O27)&lt;&gt;0,1,0))</f>
        <v>0</v>
      </c>
      <c r="O40" s="84">
        <f>+IF(2!P33&lt;&gt;"",IF((1+OUT_2_Check!$Q$4)*SUM(2!P32,2!P27)&lt;2!P33,1,IF((1-OUT_2_Check!$Q$4)*SUM(2!P32,2!P27)&gt;2!P33,1,0)),IF(SUM(2!P32,2!P27)&lt;&gt;0,1,0))</f>
        <v>1</v>
      </c>
      <c r="P40" s="84">
        <f>+IF(2!Q33&lt;&gt;"",IF((1+OUT_2_Check!$Q$4)*SUM(2!Q32,2!Q27)&lt;2!Q33,1,IF((1-OUT_2_Check!$Q$4)*SUM(2!Q32,2!Q27)&gt;2!Q33,1,0)),IF(SUM(2!Q32,2!Q27)&lt;&gt;0,1,0))</f>
        <v>1</v>
      </c>
      <c r="Q40" s="84">
        <f>+IF(2!R33&lt;&gt;"",IF((1+OUT_2_Check!$Q$4)*SUM(2!R32,2!R27)&lt;2!R33,1,IF((1-OUT_2_Check!$Q$4)*SUM(2!R32,2!R27)&gt;2!R33,1,0)),IF(SUM(2!R32,2!R27)&lt;&gt;0,1,0))</f>
        <v>0</v>
      </c>
      <c r="R40" s="84">
        <f>+IF(2!S33&lt;&gt;"",IF((1+OUT_2_Check!$Q$4)*SUM(2!S32,2!S27)&lt;2!S33,1,IF((1-OUT_2_Check!$Q$4)*SUM(2!S32,2!S27)&gt;2!S33,1,0)),IF(SUM(2!S32,2!S27)&lt;&gt;0,1,0))</f>
        <v>0</v>
      </c>
      <c r="S40" s="84">
        <f>+IF(2!T33&lt;&gt;"",IF((1+OUT_2_Check!$Q$4)*SUM(2!T32,2!T27)&lt;2!T33,1,IF((1-OUT_2_Check!$Q$4)*SUM(2!T32,2!T27)&gt;2!T33,1,0)),IF(SUM(2!T32,2!T27)&lt;&gt;0,1,0))</f>
        <v>0</v>
      </c>
      <c r="T40" s="84">
        <f>+IF(2!U33&lt;&gt;"",IF((1+OUT_2_Check!$Q$4)*SUM(2!U32,2!U27)&lt;2!U33,1,IF((1-OUT_2_Check!$Q$4)*SUM(2!U32,2!U27)&gt;2!U33,1,0)),IF(SUM(2!U32,2!U27)&lt;&gt;0,1,0))</f>
        <v>0</v>
      </c>
      <c r="U40" s="84">
        <f>+IF(2!V33&lt;&gt;"",IF((1+OUT_2_Check!$Q$4)*SUM(2!V32,2!V27)&lt;2!V33,1,IF((1-OUT_2_Check!$Q$4)*SUM(2!V32,2!V27)&gt;2!V33,1,0)),IF(SUM(2!V32,2!V27)&lt;&gt;0,1,0))</f>
        <v>0</v>
      </c>
      <c r="V40" s="84">
        <f>+IF(2!W33&lt;&gt;"",IF((1+OUT_2_Check!$Q$4)*SUM(2!W32,2!W27)&lt;2!W33,1,IF((1-OUT_2_Check!$Q$4)*SUM(2!W32,2!W27)&gt;2!W33,1,0)),IF(SUM(2!W32,2!W27)&lt;&gt;0,1,0))</f>
        <v>0</v>
      </c>
      <c r="W40" s="84">
        <f>+IF(2!X33&lt;&gt;"",IF((1+OUT_2_Check!$Q$4)*SUM(2!X32,2!X27)&lt;2!X33,1,IF((1-OUT_2_Check!$Q$4)*SUM(2!X32,2!X27)&gt;2!X33,1,0)),IF(SUM(2!X32,2!X27)&lt;&gt;0,1,0))</f>
        <v>0</v>
      </c>
      <c r="X40" s="84">
        <f>+IF(2!Y33&lt;&gt;"",IF((1+OUT_2_Check!$Q$4)*SUM(2!Y32,2!Y27)&lt;2!Y33,1,IF((1-OUT_2_Check!$Q$4)*SUM(2!Y32,2!Y27)&gt;2!Y33,1,0)),IF(SUM(2!Y32,2!Y27)&lt;&gt;0,1,0))</f>
        <v>0</v>
      </c>
      <c r="Y40" s="84">
        <f>+IF(2!Z33&lt;&gt;"",IF((1+OUT_2_Check!$Q$4)*SUM(2!Z32,2!Z27)&lt;2!Z33,1,IF((1-OUT_2_Check!$Q$4)*SUM(2!Z32,2!Z27)&gt;2!Z33,1,0)),IF(SUM(2!Z32,2!Z27)&lt;&gt;0,1,0))</f>
        <v>0</v>
      </c>
      <c r="Z40" s="84">
        <f>+IF(2!AA33&lt;&gt;"",IF((1+OUT_2_Check!$Q$4)*SUM(2!AA32,2!AA27)&lt;2!AA33,1,IF((1-OUT_2_Check!$Q$4)*SUM(2!AA32,2!AA27)&gt;2!AA33,1,0)),IF(SUM(2!AA32,2!AA27)&lt;&gt;0,1,0))</f>
        <v>0</v>
      </c>
      <c r="AA40" s="84">
        <f>+IF(2!AB33&lt;&gt;"",IF((1+OUT_2_Check!$Q$4)*SUM(2!AB32,2!AB27)&lt;2!AB33,1,IF((1-OUT_2_Check!$Q$4)*SUM(2!AB32,2!AB27)&gt;2!AB33,1,0)),IF(SUM(2!AB32,2!AB27)&lt;&gt;0,1,0))</f>
        <v>0</v>
      </c>
      <c r="AB40" s="84">
        <f>+IF(2!AC33&lt;&gt;"",IF((1+OUT_2_Check!$Q$4)*SUM(2!AC32,2!AC27)&lt;2!AC33,1,IF((1-OUT_2_Check!$Q$4)*SUM(2!AC32,2!AC27)&gt;2!AC33,1,0)),IF(SUM(2!AC32,2!AC27)&lt;&gt;0,1,0))</f>
        <v>0</v>
      </c>
      <c r="AC40" s="84">
        <f>+IF(2!AD33&lt;&gt;"",IF((1+OUT_2_Check!$Q$4)*SUM(2!AD32,2!AD27)&lt;2!AD33,1,IF((1-OUT_2_Check!$Q$4)*SUM(2!AD32,2!AD27)&gt;2!AD33,1,0)),IF(SUM(2!AD32,2!AD27)&lt;&gt;0,1,0))</f>
        <v>0</v>
      </c>
      <c r="AD40" s="84">
        <f>+IF(2!AE33&lt;&gt;"",IF((1+OUT_2_Check!$Q$4)*SUM(2!AE32,2!AE27)&lt;2!AE33,1,IF((1-OUT_2_Check!$Q$4)*SUM(2!AE32,2!AE27)&gt;2!AE33,1,0)),IF(SUM(2!AE32,2!AE27)&lt;&gt;0,1,0))</f>
        <v>0</v>
      </c>
      <c r="AE40" s="84">
        <f>+IF(2!AF33&lt;&gt;"",IF((1+OUT_2_Check!$Q$4)*SUM(2!AF32,2!AF27)&lt;2!AF33,1,IF((1-OUT_2_Check!$Q$4)*SUM(2!AF32,2!AF27)&gt;2!AF33,1,0)),IF(SUM(2!AF32,2!AF27)&lt;&gt;0,1,0))</f>
        <v>0</v>
      </c>
      <c r="AF40" s="84">
        <f>+IF(2!AG33&lt;&gt;"",IF((1+OUT_2_Check!$Q$4)*SUM(2!AG32,2!AG27)&lt;2!AG33,1,IF((1-OUT_2_Check!$Q$4)*SUM(2!AG32,2!AG27)&gt;2!AG33,1,0)),IF(SUM(2!AG32,2!AG27)&lt;&gt;0,1,0))</f>
        <v>0</v>
      </c>
      <c r="AG40" s="84">
        <f>+IF(2!AH33&lt;&gt;"",IF((1+OUT_2_Check!$Q$4)*SUM(2!AH32,2!AH27)&lt;2!AH33,1,IF((1-OUT_2_Check!$Q$4)*SUM(2!AH32,2!AH27)&gt;2!AH33,1,0)),IF(SUM(2!AH32,2!AH27)&lt;&gt;0,1,0))</f>
        <v>0</v>
      </c>
      <c r="AH40" s="84">
        <f>+IF(2!AI33&lt;&gt;"",IF((1+OUT_2_Check!$Q$4)*SUM(2!AI32,2!AI27)&lt;2!AI33,1,IF((1-OUT_2_Check!$Q$4)*SUM(2!AI32,2!AI27)&gt;2!AI33,1,0)),IF(SUM(2!AI32,2!AI27)&lt;&gt;0,1,0))</f>
        <v>0</v>
      </c>
      <c r="AI40" s="84">
        <f>+IF(2!AJ33&lt;&gt;"",IF((1+OUT_2_Check!$Q$4)*SUM(2!AJ32,2!AJ27)&lt;2!AJ33,1,IF((1-OUT_2_Check!$Q$4)*SUM(2!AJ32,2!AJ27)&gt;2!AJ33,1,0)),IF(SUM(2!AJ32,2!AJ27)&lt;&gt;0,1,0))</f>
        <v>0</v>
      </c>
      <c r="AJ40" s="84">
        <f>+IF(2!AK33&lt;&gt;"",IF((1+OUT_2_Check!$Q$4)*SUM(2!AK32,2!AK27)&lt;2!AK33,1,IF((1-OUT_2_Check!$Q$4)*SUM(2!AK32,2!AK27)&gt;2!AK33,1,0)),IF(SUM(2!AK32,2!AK27)&lt;&gt;0,1,0))</f>
        <v>0</v>
      </c>
      <c r="AK40" s="84">
        <f>+IF(2!AL33&lt;&gt;"",IF((1+OUT_2_Check!$Q$4)*SUM(2!AL32,2!AL27)&lt;2!AL33,1,IF((1-OUT_2_Check!$Q$4)*SUM(2!AL32,2!AL27)&gt;2!AL33,1,0)),IF(SUM(2!AL32,2!AL27)&lt;&gt;0,1,0))</f>
        <v>0</v>
      </c>
      <c r="AL40" s="84">
        <f>+IF(2!AM33&lt;&gt;"",IF((1+OUT_2_Check!$Q$4)*SUM(2!AM32,2!AM27)&lt;2!AM33,1,IF((1-OUT_2_Check!$Q$4)*SUM(2!AM32,2!AM27)&gt;2!AM33,1,0)),IF(SUM(2!AM32,2!AM27)&lt;&gt;0,1,0))</f>
        <v>0</v>
      </c>
      <c r="AM40" s="84">
        <f>+IF(2!AN33&lt;&gt;"",IF((1+OUT_2_Check!$Q$4)*SUM(2!AN32,2!AN27)&lt;2!AN33,1,IF((1-OUT_2_Check!$Q$4)*SUM(2!AN32,2!AN27)&gt;2!AN33,1,0)),IF(SUM(2!AN32,2!AN27)&lt;&gt;0,1,0))</f>
        <v>1</v>
      </c>
      <c r="AN40" s="84" t="e">
        <f>+IF(2!#REF!&lt;&gt;"",IF((1+OUT_2_Check!$Q$4)*SUM(2!#REF!,2!#REF!)&lt;2!#REF!,1,IF((1-OUT_2_Check!$Q$4)*SUM(2!#REF!,2!#REF!)&gt;2!#REF!,1,0)),IF(SUM(2!#REF!,2!#REF!)&lt;&gt;0,1,0))</f>
        <v>#REF!</v>
      </c>
      <c r="AO40" s="84" t="e">
        <f>+IF(2!#REF!&lt;&gt;"",IF((1+OUT_2_Check!$Q$4)*SUM(2!#REF!,2!#REF!)&lt;2!#REF!,1,IF((1-OUT_2_Check!$Q$4)*SUM(2!#REF!,2!#REF!)&gt;2!#REF!,1,0)),IF(SUM(2!#REF!,2!#REF!)&lt;&gt;0,1,0))</f>
        <v>#REF!</v>
      </c>
      <c r="AP40" s="84">
        <f>+IF(2!AO33&lt;&gt;"",IF((1+OUT_2_Check!$Q$4)*SUM(2!AO32,2!AO27)&lt;2!AO33,1,IF((1-OUT_2_Check!$Q$4)*SUM(2!AO32,2!AO27)&gt;2!AO33,1,0)),IF(SUM(2!AO32,2!AO27)&lt;&gt;0,1,0))</f>
        <v>0</v>
      </c>
      <c r="AQ40" s="84">
        <f>+IF(2!AP33&lt;&gt;"",IF((1+OUT_2_Check!$Q$4)*SUM(2!AP32,2!AP27)&lt;2!AP33,1,IF((1-OUT_2_Check!$Q$4)*SUM(2!AP32,2!AP27)&gt;2!AP33,1,0)),IF(SUM(2!AP32,2!AP27)&lt;&gt;0,1,0))</f>
        <v>1</v>
      </c>
      <c r="AR40" s="84">
        <f>+IF(2!AQ33&lt;&gt;"",IF((1+OUT_2_Check!$Q$4)*SUM(2!AQ32,2!AQ27)&lt;2!AQ33,1,IF((1-OUT_2_Check!$Q$4)*SUM(2!AQ32,2!AQ27)&gt;2!AQ33,1,0)),IF(SUM(2!AQ32,2!AQ27)&lt;&gt;0,1,0))</f>
        <v>0</v>
      </c>
      <c r="AS40" s="84">
        <f>+IF(2!AR33&lt;&gt;"",IF((1+OUT_2_Check!$Q$4)*SUM(2!AR32,2!AR27)&lt;2!AR33,1,IF((1-OUT_2_Check!$Q$4)*SUM(2!AR32,2!AR27)&gt;2!AR33,1,0)),IF(SUM(2!AR32,2!AR27)&lt;&gt;0,1,0))</f>
        <v>0</v>
      </c>
      <c r="AT40" s="87">
        <f>+IF(2!AS33&lt;&gt;"",IF((1+OUT_2_Check!$Q$4)*SUM(2!D33:AR33)&lt;2!AS33,1,IF((1-OUT_2_Check!$Q$4)*SUM(2!D33:AR33)&gt;2!AS33,1,0)),IF(SUM(2!D33:AR33)&lt;&gt;0,1,0))</f>
        <v>0</v>
      </c>
    </row>
    <row r="41" spans="1:46" s="47" customFormat="1" ht="18" customHeight="1">
      <c r="A41" s="57"/>
      <c r="B41" s="59"/>
      <c r="C41" s="59"/>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row>
    <row r="42" spans="1:46" s="47" customFormat="1" ht="18" customHeight="1">
      <c r="A42" s="64"/>
      <c r="B42" s="59" t="s">
        <v>97</v>
      </c>
      <c r="C42" s="53"/>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8"/>
    </row>
    <row r="43" spans="1:46" s="47" customFormat="1" ht="18" customHeight="1">
      <c r="A43" s="57"/>
      <c r="B43" s="59"/>
      <c r="C43" s="59"/>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row>
    <row r="44" spans="1:46" s="47" customFormat="1" ht="18" customHeight="1">
      <c r="A44" s="57"/>
      <c r="B44" s="155" t="s">
        <v>127</v>
      </c>
      <c r="C44" s="53"/>
      <c r="D44" s="86">
        <f>+IF(2!D35&lt;&gt;"",IF((1+OUT_2_Check!$Q$4)*SUM(2!D16,2!D21,2!D33,2!D34)&lt;2!D35,1,IF((1-OUT_2_Check!$Q$4)*SUM(2!D16,2!D21,2!D33,2!D34)&gt;2!D35,1,0)),IF(SUM(2!D16,2!D21,2!D33,2!D34)&lt;&gt;0,1,0))</f>
        <v>0</v>
      </c>
      <c r="E44" s="86">
        <f>+IF(2!E35&lt;&gt;"",IF((1+OUT_2_Check!$Q$4)*SUM(2!E16,2!E21,2!E33,2!E34)&lt;2!E35,1,IF((1-OUT_2_Check!$Q$4)*SUM(2!E16,2!E21,2!E33,2!E34)&gt;2!E35,1,0)),IF(SUM(2!E16,2!E21,2!E33,2!E34)&lt;&gt;0,1,0))</f>
        <v>0</v>
      </c>
      <c r="F44" s="86">
        <f>+IF(2!F35&lt;&gt;"",IF((1+OUT_2_Check!$Q$4)*SUM(2!F16,2!F21,2!F33,2!F34)&lt;2!F35,1,IF((1-OUT_2_Check!$Q$4)*SUM(2!F16,2!F21,2!F33,2!F34)&gt;2!F35,1,0)),IF(SUM(2!F16,2!F21,2!F33,2!F34)&lt;&gt;0,1,0))</f>
        <v>0</v>
      </c>
      <c r="G44" s="86">
        <f>+IF(2!G35&lt;&gt;"",IF((1+OUT_2_Check!$Q$4)*SUM(2!G16,2!G21,2!G33,2!G34)&lt;2!G35,1,IF((1-OUT_2_Check!$Q$4)*SUM(2!G16,2!G21,2!G33,2!G34)&gt;2!G35,1,0)),IF(SUM(2!G16,2!G21,2!G33,2!G34)&lt;&gt;0,1,0))</f>
        <v>0</v>
      </c>
      <c r="H44" s="86">
        <f>+IF(2!H35&lt;&gt;"",IF((1+OUT_2_Check!$Q$4)*SUM(2!H16,2!H21,2!H33,2!H34)&lt;2!H35,1,IF((1-OUT_2_Check!$Q$4)*SUM(2!H16,2!H21,2!H33,2!H34)&gt;2!H35,1,0)),IF(SUM(2!H16,2!H21,2!H33,2!H34)&lt;&gt;0,1,0))</f>
        <v>0</v>
      </c>
      <c r="I44" s="86">
        <f>+IF(2!I35&lt;&gt;"",IF((1+OUT_2_Check!$Q$4)*SUM(2!I16,2!I21,2!I33,2!I34)&lt;2!I35,1,IF((1-OUT_2_Check!$Q$4)*SUM(2!I16,2!I21,2!I33,2!I34)&gt;2!I35,1,0)),IF(SUM(2!I16,2!I21,2!I33,2!I34)&lt;&gt;0,1,0))</f>
        <v>0</v>
      </c>
      <c r="J44" s="86">
        <f>+IF(2!J35&lt;&gt;"",IF((1+OUT_2_Check!$Q$4)*SUM(2!J16,2!J21,2!J33,2!J34)&lt;2!J35,1,IF((1-OUT_2_Check!$Q$4)*SUM(2!J16,2!J21,2!J33,2!J34)&gt;2!J35,1,0)),IF(SUM(2!J16,2!J21,2!J33,2!J34)&lt;&gt;0,1,0))</f>
        <v>1</v>
      </c>
      <c r="K44" s="86">
        <f>+IF(2!L35&lt;&gt;"",IF((1+OUT_2_Check!$Q$4)*SUM(2!L16,2!L21,2!L33,2!L34)&lt;2!L35,1,IF((1-OUT_2_Check!$Q$4)*SUM(2!L16,2!L21,2!L33,2!L34)&gt;2!L35,1,0)),IF(SUM(2!L16,2!L21,2!L33,2!L34)&lt;&gt;0,1,0))</f>
        <v>0</v>
      </c>
      <c r="L44" s="86">
        <f>+IF(2!M35&lt;&gt;"",IF((1+OUT_2_Check!$Q$4)*SUM(2!M16,2!M21,2!M33,2!M34)&lt;2!M35,1,IF((1-OUT_2_Check!$Q$4)*SUM(2!M16,2!M21,2!M33,2!M34)&gt;2!M35,1,0)),IF(SUM(2!M16,2!M21,2!M33,2!M34)&lt;&gt;0,1,0))</f>
        <v>0</v>
      </c>
      <c r="M44" s="86">
        <f>+IF(2!N35&lt;&gt;"",IF((1+OUT_2_Check!$Q$4)*SUM(2!N16,2!N21,2!N33,2!N34)&lt;2!N35,1,IF((1-OUT_2_Check!$Q$4)*SUM(2!N16,2!N21,2!N33,2!N34)&gt;2!N35,1,0)),IF(SUM(2!N16,2!N21,2!N33,2!N34)&lt;&gt;0,1,0))</f>
        <v>0</v>
      </c>
      <c r="N44" s="86">
        <f>+IF(2!O35&lt;&gt;"",IF((1+OUT_2_Check!$Q$4)*SUM(2!O16,2!O21,2!O33,2!O34)&lt;2!O35,1,IF((1-OUT_2_Check!$Q$4)*SUM(2!O16,2!O21,2!O33,2!O34)&gt;2!O35,1,0)),IF(SUM(2!O16,2!O21,2!O33,2!O34)&lt;&gt;0,1,0))</f>
        <v>0</v>
      </c>
      <c r="O44" s="86">
        <f>+IF(2!P35&lt;&gt;"",IF((1+OUT_2_Check!$Q$4)*SUM(2!P16,2!P21,2!P33,2!P34)&lt;2!P35,1,IF((1-OUT_2_Check!$Q$4)*SUM(2!P16,2!P21,2!P33,2!P34)&gt;2!P35,1,0)),IF(SUM(2!P16,2!P21,2!P33,2!P34)&lt;&gt;0,1,0))</f>
        <v>1</v>
      </c>
      <c r="P44" s="86">
        <f>+IF(2!Q35&lt;&gt;"",IF((1+OUT_2_Check!$Q$4)*SUM(2!Q16,2!Q21,2!Q33,2!Q34)&lt;2!Q35,1,IF((1-OUT_2_Check!$Q$4)*SUM(2!Q16,2!Q21,2!Q33,2!Q34)&gt;2!Q35,1,0)),IF(SUM(2!Q16,2!Q21,2!Q33,2!Q34)&lt;&gt;0,1,0))</f>
        <v>1</v>
      </c>
      <c r="Q44" s="86">
        <f>+IF(2!R35&lt;&gt;"",IF((1+OUT_2_Check!$Q$4)*SUM(2!R16,2!R21,2!R33,2!R34)&lt;2!R35,1,IF((1-OUT_2_Check!$Q$4)*SUM(2!R16,2!R21,2!R33,2!R34)&gt;2!R35,1,0)),IF(SUM(2!R16,2!R21,2!R33,2!R34)&lt;&gt;0,1,0))</f>
        <v>0</v>
      </c>
      <c r="R44" s="86">
        <f>+IF(2!S35&lt;&gt;"",IF((1+OUT_2_Check!$Q$4)*SUM(2!S16,2!S21,2!S33,2!S34)&lt;2!S35,1,IF((1-OUT_2_Check!$Q$4)*SUM(2!S16,2!S21,2!S33,2!S34)&gt;2!S35,1,0)),IF(SUM(2!S16,2!S21,2!S33,2!S34)&lt;&gt;0,1,0))</f>
        <v>0</v>
      </c>
      <c r="S44" s="86">
        <f>+IF(2!T35&lt;&gt;"",IF((1+OUT_2_Check!$Q$4)*SUM(2!T16,2!T21,2!T33,2!T34)&lt;2!T35,1,IF((1-OUT_2_Check!$Q$4)*SUM(2!T16,2!T21,2!T33,2!T34)&gt;2!T35,1,0)),IF(SUM(2!T16,2!T21,2!T33,2!T34)&lt;&gt;0,1,0))</f>
        <v>0</v>
      </c>
      <c r="T44" s="86">
        <f>+IF(2!U35&lt;&gt;"",IF((1+OUT_2_Check!$Q$4)*SUM(2!U16,2!U21,2!U33,2!U34)&lt;2!U35,1,IF((1-OUT_2_Check!$Q$4)*SUM(2!U16,2!U21,2!U33,2!U34)&gt;2!U35,1,0)),IF(SUM(2!U16,2!U21,2!U33,2!U34)&lt;&gt;0,1,0))</f>
        <v>0</v>
      </c>
      <c r="U44" s="86">
        <f>+IF(2!V35&lt;&gt;"",IF((1+OUT_2_Check!$Q$4)*SUM(2!V16,2!V21,2!V33,2!V34)&lt;2!V35,1,IF((1-OUT_2_Check!$Q$4)*SUM(2!V16,2!V21,2!V33,2!V34)&gt;2!V35,1,0)),IF(SUM(2!V16,2!V21,2!V33,2!V34)&lt;&gt;0,1,0))</f>
        <v>0</v>
      </c>
      <c r="V44" s="86">
        <f>+IF(2!W35&lt;&gt;"",IF((1+OUT_2_Check!$Q$4)*SUM(2!W16,2!W21,2!W33,2!W34)&lt;2!W35,1,IF((1-OUT_2_Check!$Q$4)*SUM(2!W16,2!W21,2!W33,2!W34)&gt;2!W35,1,0)),IF(SUM(2!W16,2!W21,2!W33,2!W34)&lt;&gt;0,1,0))</f>
        <v>1</v>
      </c>
      <c r="W44" s="86">
        <f>+IF(2!X35&lt;&gt;"",IF((1+OUT_2_Check!$Q$4)*SUM(2!X16,2!X21,2!X33,2!X34)&lt;2!X35,1,IF((1-OUT_2_Check!$Q$4)*SUM(2!X16,2!X21,2!X33,2!X34)&gt;2!X35,1,0)),IF(SUM(2!X16,2!X21,2!X33,2!X34)&lt;&gt;0,1,0))</f>
        <v>0</v>
      </c>
      <c r="X44" s="86">
        <f>+IF(2!Y35&lt;&gt;"",IF((1+OUT_2_Check!$Q$4)*SUM(2!Y16,2!Y21,2!Y33,2!Y34)&lt;2!Y35,1,IF((1-OUT_2_Check!$Q$4)*SUM(2!Y16,2!Y21,2!Y33,2!Y34)&gt;2!Y35,1,0)),IF(SUM(2!Y16,2!Y21,2!Y33,2!Y34)&lt;&gt;0,1,0))</f>
        <v>0</v>
      </c>
      <c r="Y44" s="86">
        <f>+IF(2!Z35&lt;&gt;"",IF((1+OUT_2_Check!$Q$4)*SUM(2!Z16,2!Z21,2!Z33,2!Z34)&lt;2!Z35,1,IF((1-OUT_2_Check!$Q$4)*SUM(2!Z16,2!Z21,2!Z33,2!Z34)&gt;2!Z35,1,0)),IF(SUM(2!Z16,2!Z21,2!Z33,2!Z34)&lt;&gt;0,1,0))</f>
        <v>0</v>
      </c>
      <c r="Z44" s="86">
        <f>+IF(2!AA35&lt;&gt;"",IF((1+OUT_2_Check!$Q$4)*SUM(2!AA16,2!AA21,2!AA33,2!AA34)&lt;2!AA35,1,IF((1-OUT_2_Check!$Q$4)*SUM(2!AA16,2!AA21,2!AA33,2!AA34)&gt;2!AA35,1,0)),IF(SUM(2!AA16,2!AA21,2!AA33,2!AA34)&lt;&gt;0,1,0))</f>
        <v>0</v>
      </c>
      <c r="AA44" s="86">
        <f>+IF(2!AB35&lt;&gt;"",IF((1+OUT_2_Check!$Q$4)*SUM(2!AB16,2!AB21,2!AB33,2!AB34)&lt;2!AB35,1,IF((1-OUT_2_Check!$Q$4)*SUM(2!AB16,2!AB21,2!AB33,2!AB34)&gt;2!AB35,1,0)),IF(SUM(2!AB16,2!AB21,2!AB33,2!AB34)&lt;&gt;0,1,0))</f>
        <v>0</v>
      </c>
      <c r="AB44" s="86">
        <f>+IF(2!AC35&lt;&gt;"",IF((1+OUT_2_Check!$Q$4)*SUM(2!AC16,2!AC21,2!AC33,2!AC34)&lt;2!AC35,1,IF((1-OUT_2_Check!$Q$4)*SUM(2!AC16,2!AC21,2!AC33,2!AC34)&gt;2!AC35,1,0)),IF(SUM(2!AC16,2!AC21,2!AC33,2!AC34)&lt;&gt;0,1,0))</f>
        <v>0</v>
      </c>
      <c r="AC44" s="86">
        <f>+IF(2!AD35&lt;&gt;"",IF((1+OUT_2_Check!$Q$4)*SUM(2!AD16,2!AD21,2!AD33,2!AD34)&lt;2!AD35,1,IF((1-OUT_2_Check!$Q$4)*SUM(2!AD16,2!AD21,2!AD33,2!AD34)&gt;2!AD35,1,0)),IF(SUM(2!AD16,2!AD21,2!AD33,2!AD34)&lt;&gt;0,1,0))</f>
        <v>0</v>
      </c>
      <c r="AD44" s="86">
        <f>+IF(2!AE35&lt;&gt;"",IF((1+OUT_2_Check!$Q$4)*SUM(2!AE16,2!AE21,2!AE33,2!AE34)&lt;2!AE35,1,IF((1-OUT_2_Check!$Q$4)*SUM(2!AE16,2!AE21,2!AE33,2!AE34)&gt;2!AE35,1,0)),IF(SUM(2!AE16,2!AE21,2!AE33,2!AE34)&lt;&gt;0,1,0))</f>
        <v>0</v>
      </c>
      <c r="AE44" s="86">
        <f>+IF(2!AF35&lt;&gt;"",IF((1+OUT_2_Check!$Q$4)*SUM(2!AF16,2!AF21,2!AF33,2!AF34)&lt;2!AF35,1,IF((1-OUT_2_Check!$Q$4)*SUM(2!AF16,2!AF21,2!AF33,2!AF34)&gt;2!AF35,1,0)),IF(SUM(2!AF16,2!AF21,2!AF33,2!AF34)&lt;&gt;0,1,0))</f>
        <v>0</v>
      </c>
      <c r="AF44" s="86">
        <f>+IF(2!AG35&lt;&gt;"",IF((1+OUT_2_Check!$Q$4)*SUM(2!AG16,2!AG21,2!AG33,2!AG34)&lt;2!AG35,1,IF((1-OUT_2_Check!$Q$4)*SUM(2!AG16,2!AG21,2!AG33,2!AG34)&gt;2!AG35,1,0)),IF(SUM(2!AG16,2!AG21,2!AG33,2!AG34)&lt;&gt;0,1,0))</f>
        <v>0</v>
      </c>
      <c r="AG44" s="86">
        <f>+IF(2!AH35&lt;&gt;"",IF((1+OUT_2_Check!$Q$4)*SUM(2!AH16,2!AH21,2!AH33,2!AH34)&lt;2!AH35,1,IF((1-OUT_2_Check!$Q$4)*SUM(2!AH16,2!AH21,2!AH33,2!AH34)&gt;2!AH35,1,0)),IF(SUM(2!AH16,2!AH21,2!AH33,2!AH34)&lt;&gt;0,1,0))</f>
        <v>0</v>
      </c>
      <c r="AH44" s="86">
        <f>+IF(2!AI35&lt;&gt;"",IF((1+OUT_2_Check!$Q$4)*SUM(2!AI16,2!AI21,2!AI33,2!AI34)&lt;2!AI35,1,IF((1-OUT_2_Check!$Q$4)*SUM(2!AI16,2!AI21,2!AI33,2!AI34)&gt;2!AI35,1,0)),IF(SUM(2!AI16,2!AI21,2!AI33,2!AI34)&lt;&gt;0,1,0))</f>
        <v>0</v>
      </c>
      <c r="AI44" s="86">
        <f>+IF(2!AJ35&lt;&gt;"",IF((1+OUT_2_Check!$Q$4)*SUM(2!AJ16,2!AJ21,2!AJ33,2!AJ34)&lt;2!AJ35,1,IF((1-OUT_2_Check!$Q$4)*SUM(2!AJ16,2!AJ21,2!AJ33,2!AJ34)&gt;2!AJ35,1,0)),IF(SUM(2!AJ16,2!AJ21,2!AJ33,2!AJ34)&lt;&gt;0,1,0))</f>
        <v>0</v>
      </c>
      <c r="AJ44" s="86">
        <f>+IF(2!AK35&lt;&gt;"",IF((1+OUT_2_Check!$Q$4)*SUM(2!AK16,2!AK21,2!AK33,2!AK34)&lt;2!AK35,1,IF((1-OUT_2_Check!$Q$4)*SUM(2!AK16,2!AK21,2!AK33,2!AK34)&gt;2!AK35,1,0)),IF(SUM(2!AK16,2!AK21,2!AK33,2!AK34)&lt;&gt;0,1,0))</f>
        <v>0</v>
      </c>
      <c r="AK44" s="86">
        <f>+IF(2!AL35&lt;&gt;"",IF((1+OUT_2_Check!$Q$4)*SUM(2!AL16,2!AL21,2!AL33,2!AL34)&lt;2!AL35,1,IF((1-OUT_2_Check!$Q$4)*SUM(2!AL16,2!AL21,2!AL33,2!AL34)&gt;2!AL35,1,0)),IF(SUM(2!AL16,2!AL21,2!AL33,2!AL34)&lt;&gt;0,1,0))</f>
        <v>0</v>
      </c>
      <c r="AL44" s="86">
        <f>+IF(2!AM35&lt;&gt;"",IF((1+OUT_2_Check!$Q$4)*SUM(2!AM16,2!AM21,2!AM33,2!AM34)&lt;2!AM35,1,IF((1-OUT_2_Check!$Q$4)*SUM(2!AM16,2!AM21,2!AM33,2!AM34)&gt;2!AM35,1,0)),IF(SUM(2!AM16,2!AM21,2!AM33,2!AM34)&lt;&gt;0,1,0))</f>
        <v>0</v>
      </c>
      <c r="AM44" s="86">
        <f>+IF(2!AN35&lt;&gt;"",IF((1+OUT_2_Check!$Q$4)*SUM(2!AN16,2!AN21,2!AN33,2!AN34)&lt;2!AN35,1,IF((1-OUT_2_Check!$Q$4)*SUM(2!AN16,2!AN21,2!AN33,2!AN34)&gt;2!AN35,1,0)),IF(SUM(2!AN16,2!AN21,2!AN33,2!AN34)&lt;&gt;0,1,0))</f>
        <v>1</v>
      </c>
      <c r="AN44" s="86" t="e">
        <f>+IF(2!#REF!&lt;&gt;"",IF((1+OUT_2_Check!$Q$4)*SUM(2!#REF!,2!#REF!,2!#REF!,2!#REF!)&lt;2!#REF!,1,IF((1-OUT_2_Check!$Q$4)*SUM(2!#REF!,2!#REF!,2!#REF!,2!#REF!)&gt;2!#REF!,1,0)),IF(SUM(2!#REF!,2!#REF!,2!#REF!,2!#REF!)&lt;&gt;0,1,0))</f>
        <v>#REF!</v>
      </c>
      <c r="AO44" s="86" t="e">
        <f>+IF(2!#REF!&lt;&gt;"",IF((1+OUT_2_Check!$Q$4)*SUM(2!#REF!,2!#REF!,2!#REF!,2!#REF!)&lt;2!#REF!,1,IF((1-OUT_2_Check!$Q$4)*SUM(2!#REF!,2!#REF!,2!#REF!,2!#REF!)&gt;2!#REF!,1,0)),IF(SUM(2!#REF!,2!#REF!,2!#REF!,2!#REF!)&lt;&gt;0,1,0))</f>
        <v>#REF!</v>
      </c>
      <c r="AP44" s="86">
        <f>+IF(2!AO35&lt;&gt;"",IF((1+OUT_2_Check!$Q$4)*SUM(2!AO16,2!AO21,2!AO33,2!AO34)&lt;2!AO35,1,IF((1-OUT_2_Check!$Q$4)*SUM(2!AO16,2!AO21,2!AO33,2!AO34)&gt;2!AO35,1,0)),IF(SUM(2!AO16,2!AO21,2!AO33,2!AO34)&lt;&gt;0,1,0))</f>
        <v>0</v>
      </c>
      <c r="AQ44" s="86">
        <f>+IF(2!AP35&lt;&gt;"",IF((1+OUT_2_Check!$Q$4)*SUM(2!AP16,2!AP21,2!AP33,2!AP34)&lt;2!AP35,1,IF((1-OUT_2_Check!$Q$4)*SUM(2!AP16,2!AP21,2!AP33,2!AP34)&gt;2!AP35,1,0)),IF(SUM(2!AP16,2!AP21,2!AP33,2!AP34)&lt;&gt;0,1,0))</f>
        <v>1</v>
      </c>
      <c r="AR44" s="86">
        <f>+IF(2!AQ35&lt;&gt;"",IF((1+OUT_2_Check!$Q$4)*SUM(2!AQ16,2!AQ21,2!AQ33,2!AQ34)&lt;2!AQ35,1,IF((1-OUT_2_Check!$Q$4)*SUM(2!AQ16,2!AQ21,2!AQ33,2!AQ34)&gt;2!AQ35,1,0)),IF(SUM(2!AQ16,2!AQ21,2!AQ33,2!AQ34)&lt;&gt;0,1,0))</f>
        <v>0</v>
      </c>
      <c r="AS44" s="86">
        <f>+IF(2!AR35&lt;&gt;"",IF((1+OUT_2_Check!$Q$4)*SUM(2!AR16,2!AR21,2!AR33,2!AR34)&lt;2!AR35,1,IF((1-OUT_2_Check!$Q$4)*SUM(2!AR16,2!AR21,2!AR33,2!AR34)&gt;2!AR35,1,0)),IF(SUM(2!AR16,2!AR21,2!AR33,2!AR34)&lt;&gt;0,1,0))</f>
        <v>0</v>
      </c>
      <c r="AT44" s="86">
        <f>+IF(2!AS35&lt;&gt;"",IF((1+OUT_2_Check!$Q$4)*SUM(2!AS16,2!AS21,2!AS33,2!AS34)&lt;2!AS35,1,IF((1-OUT_2_Check!$Q$4)*SUM(2!AS16,2!AS21,2!AS33,2!AS34)&gt;2!AS35,1,0)),IF(SUM(2!AS16,2!AS21,2!AS33,2!AS34)&lt;&gt;0,1,0))</f>
        <v>1</v>
      </c>
    </row>
    <row r="45" spans="1:46" s="47" customFormat="1" ht="15">
      <c r="A45" s="57"/>
      <c r="B45" s="53"/>
      <c r="C45" s="53"/>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row>
    <row r="46" spans="1:46" s="47" customFormat="1" ht="18" customHeight="1">
      <c r="A46" s="64"/>
      <c r="B46" s="53" t="s">
        <v>24</v>
      </c>
      <c r="C46" s="53"/>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row>
    <row r="47" spans="1:46" s="47" customFormat="1" ht="18" customHeight="1">
      <c r="A47" s="64"/>
      <c r="B47" s="59" t="s">
        <v>100</v>
      </c>
      <c r="C47" s="53"/>
      <c r="D47" s="78"/>
      <c r="E47" s="78"/>
      <c r="F47" s="78"/>
      <c r="G47" s="78"/>
      <c r="H47" s="78"/>
      <c r="I47" s="78"/>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78"/>
    </row>
    <row r="48" spans="1:46" s="47" customFormat="1" ht="18" customHeight="1">
      <c r="A48" s="67"/>
      <c r="B48" s="103" t="s">
        <v>101</v>
      </c>
      <c r="C48" s="69"/>
      <c r="D48" s="82"/>
      <c r="E48" s="82"/>
      <c r="F48" s="82"/>
      <c r="G48" s="82"/>
      <c r="H48" s="82"/>
      <c r="I48" s="82"/>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82"/>
    </row>
    <row r="49" spans="1:47" s="47" customFormat="1" ht="18" customHeight="1">
      <c r="A49" s="59" t="s">
        <v>57</v>
      </c>
      <c r="B49" s="59"/>
      <c r="C49" s="59"/>
      <c r="AT49" s="105"/>
      <c r="AU49" s="70"/>
    </row>
    <row r="50" spans="1:48" s="47" customFormat="1" ht="18" customHeight="1">
      <c r="A50" s="59" t="s">
        <v>86</v>
      </c>
      <c r="B50" s="59"/>
      <c r="C50" s="59"/>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43"/>
      <c r="AU50" s="70"/>
      <c r="AV50" s="70"/>
    </row>
    <row r="51" spans="1:46" s="47" customFormat="1" ht="18" customHeight="1">
      <c r="A51" s="59" t="s">
        <v>87</v>
      </c>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43"/>
    </row>
    <row r="52" spans="1:46" s="47" customFormat="1" ht="18" customHeight="1">
      <c r="A52" s="59" t="s">
        <v>98</v>
      </c>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43"/>
    </row>
    <row r="53" spans="1:46" s="105" customFormat="1" ht="18" customHeight="1">
      <c r="A53" s="72"/>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43"/>
    </row>
    <row r="54" spans="10:46" s="43" customFormat="1" ht="18" customHeight="1">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4"/>
    </row>
    <row r="55" spans="1:46" s="43" customFormat="1" ht="18" customHeight="1">
      <c r="A55" s="106"/>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row>
    <row r="56" spans="10:46" s="43" customFormat="1" ht="18" customHeight="1">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row>
    <row r="57" spans="10:46" s="43" customFormat="1" ht="18" customHeight="1">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row>
  </sheetData>
  <sheetProtection/>
  <mergeCells count="1">
    <mergeCell ref="J12:AS12"/>
  </mergeCells>
  <printOptions/>
  <pageMargins left="0.75" right="0.75" top="1" bottom="1" header="0.5" footer="0.5"/>
  <pageSetup fitToHeight="1" fitToWidth="1" horizontalDpi="600" verticalDpi="600" orientation="portrait" paperSize="9" scale="19" r:id="rId1"/>
</worksheet>
</file>

<file path=xl/worksheets/sheet7.xml><?xml version="1.0" encoding="utf-8"?>
<worksheet xmlns="http://schemas.openxmlformats.org/spreadsheetml/2006/main" xmlns:r="http://schemas.openxmlformats.org/officeDocument/2006/relationships">
  <sheetPr codeName="Sheet6">
    <outlinePr summaryBelow="0" summaryRight="0"/>
    <pageSetUpPr fitToPage="1"/>
  </sheetPr>
  <dimension ref="B1:P33"/>
  <sheetViews>
    <sheetView zoomScale="55" zoomScaleNormal="55" zoomScalePageLayoutView="0" workbookViewId="0" topLeftCell="A1">
      <selection activeCell="B1" sqref="B1"/>
    </sheetView>
  </sheetViews>
  <sheetFormatPr defaultColWidth="0" defaultRowHeight="12"/>
  <cols>
    <col min="1" max="2" width="1.75390625" style="14" customWidth="1"/>
    <col min="3" max="3" width="50.75390625" style="320" customWidth="1"/>
    <col min="4" max="4" width="11.625" style="14" customWidth="1"/>
    <col min="5" max="5" width="14.00390625" style="14" customWidth="1"/>
    <col min="6" max="6" width="15.125" style="14" customWidth="1"/>
    <col min="7" max="7" width="13.75390625" style="14" customWidth="1"/>
    <col min="8" max="14" width="11.625" style="14" customWidth="1"/>
    <col min="15" max="15" width="1.75390625" style="14" customWidth="1"/>
    <col min="16" max="16" width="9.125" style="91" customWidth="1"/>
    <col min="17" max="18" width="9.125" style="14" customWidth="1"/>
    <col min="19" max="16384" width="0" style="14" hidden="1" customWidth="1"/>
  </cols>
  <sheetData>
    <row r="1" spans="2:14" s="193" customFormat="1" ht="19.5" customHeight="1">
      <c r="B1" s="275" t="s">
        <v>28</v>
      </c>
      <c r="C1" s="276"/>
      <c r="D1" s="192"/>
      <c r="E1" s="192"/>
      <c r="F1" s="192"/>
      <c r="G1" s="192"/>
      <c r="H1" s="192"/>
      <c r="I1" s="192"/>
      <c r="J1" s="192"/>
      <c r="N1" s="277"/>
    </row>
    <row r="2" spans="3:14" s="278" customFormat="1" ht="19.5" customHeight="1">
      <c r="C2" s="431" t="s">
        <v>163</v>
      </c>
      <c r="D2" s="431"/>
      <c r="E2" s="431"/>
      <c r="F2" s="431"/>
      <c r="G2" s="431"/>
      <c r="H2" s="431"/>
      <c r="I2" s="431"/>
      <c r="J2" s="431"/>
      <c r="K2" s="431"/>
      <c r="L2" s="431"/>
      <c r="M2" s="431"/>
      <c r="N2" s="431"/>
    </row>
    <row r="3" spans="3:14" s="278" customFormat="1" ht="19.5" customHeight="1">
      <c r="C3" s="431" t="s">
        <v>60</v>
      </c>
      <c r="D3" s="431"/>
      <c r="E3" s="431"/>
      <c r="F3" s="431"/>
      <c r="G3" s="431"/>
      <c r="H3" s="431"/>
      <c r="I3" s="431"/>
      <c r="J3" s="431"/>
      <c r="K3" s="431"/>
      <c r="L3" s="431"/>
      <c r="M3" s="431"/>
      <c r="N3" s="431"/>
    </row>
    <row r="4" spans="3:14" s="278" customFormat="1" ht="19.5" customHeight="1">
      <c r="C4" s="431" t="s">
        <v>164</v>
      </c>
      <c r="D4" s="431"/>
      <c r="E4" s="431"/>
      <c r="F4" s="431"/>
      <c r="G4" s="431"/>
      <c r="H4" s="431"/>
      <c r="I4" s="431"/>
      <c r="J4" s="431"/>
      <c r="K4" s="431"/>
      <c r="L4" s="431"/>
      <c r="M4" s="431"/>
      <c r="N4" s="431"/>
    </row>
    <row r="5" spans="3:14" s="278" customFormat="1" ht="19.5" customHeight="1">
      <c r="C5" s="431" t="s">
        <v>3</v>
      </c>
      <c r="D5" s="431"/>
      <c r="E5" s="431"/>
      <c r="F5" s="431"/>
      <c r="G5" s="431"/>
      <c r="H5" s="431"/>
      <c r="I5" s="431"/>
      <c r="J5" s="431"/>
      <c r="K5" s="431"/>
      <c r="L5" s="431"/>
      <c r="M5" s="431"/>
      <c r="N5" s="431"/>
    </row>
    <row r="6" spans="2:10" s="193" customFormat="1" ht="52.5" customHeight="1">
      <c r="B6" s="241"/>
      <c r="C6" s="279"/>
      <c r="I6" s="194"/>
      <c r="J6" s="194"/>
    </row>
    <row r="7" spans="2:16" s="2" customFormat="1" ht="33.75" customHeight="1">
      <c r="B7" s="15"/>
      <c r="C7" s="335" t="s">
        <v>4</v>
      </c>
      <c r="D7" s="16" t="s">
        <v>29</v>
      </c>
      <c r="E7" s="17"/>
      <c r="F7" s="24"/>
      <c r="G7" s="17"/>
      <c r="H7" s="17"/>
      <c r="I7" s="18"/>
      <c r="J7" s="18"/>
      <c r="K7" s="19" t="s">
        <v>30</v>
      </c>
      <c r="L7" s="20" t="s">
        <v>31</v>
      </c>
      <c r="M7" s="20" t="s">
        <v>32</v>
      </c>
      <c r="N7" s="336" t="s">
        <v>31</v>
      </c>
      <c r="O7" s="337"/>
      <c r="P7" s="6"/>
    </row>
    <row r="8" spans="2:16" s="2" customFormat="1" ht="58.5" customHeight="1">
      <c r="B8" s="3"/>
      <c r="C8" s="338"/>
      <c r="D8" s="4" t="s">
        <v>33</v>
      </c>
      <c r="E8" s="21" t="s">
        <v>88</v>
      </c>
      <c r="F8" s="21" t="s">
        <v>89</v>
      </c>
      <c r="G8" s="21" t="s">
        <v>124</v>
      </c>
      <c r="H8" s="21" t="s">
        <v>56</v>
      </c>
      <c r="I8" s="271" t="s">
        <v>156</v>
      </c>
      <c r="J8" s="4" t="s">
        <v>34</v>
      </c>
      <c r="K8" s="22" t="s">
        <v>35</v>
      </c>
      <c r="L8" s="23" t="s">
        <v>36</v>
      </c>
      <c r="M8" s="23" t="s">
        <v>174</v>
      </c>
      <c r="N8" s="339" t="s">
        <v>175</v>
      </c>
      <c r="O8" s="340"/>
      <c r="P8" s="6"/>
    </row>
    <row r="9" spans="2:16" s="257" customFormat="1" ht="30" customHeight="1">
      <c r="B9" s="255"/>
      <c r="C9" s="305" t="s">
        <v>38</v>
      </c>
      <c r="D9" s="261"/>
      <c r="E9" s="261"/>
      <c r="F9" s="263"/>
      <c r="G9" s="261"/>
      <c r="H9" s="261"/>
      <c r="I9" s="261"/>
      <c r="J9" s="261"/>
      <c r="K9" s="261"/>
      <c r="L9" s="261"/>
      <c r="M9" s="261"/>
      <c r="N9" s="341"/>
      <c r="O9" s="342"/>
      <c r="P9" s="258"/>
    </row>
    <row r="10" spans="2:16" s="2" customFormat="1" ht="18" customHeight="1">
      <c r="B10" s="7"/>
      <c r="C10" s="290" t="s">
        <v>106</v>
      </c>
      <c r="D10" s="253">
        <v>0</v>
      </c>
      <c r="E10" s="253">
        <v>0</v>
      </c>
      <c r="F10" s="253">
        <v>18</v>
      </c>
      <c r="G10" s="253">
        <v>0</v>
      </c>
      <c r="H10" s="253">
        <v>0</v>
      </c>
      <c r="I10" s="253">
        <v>0</v>
      </c>
      <c r="J10" s="242">
        <v>18</v>
      </c>
      <c r="K10" s="343"/>
      <c r="L10" s="343"/>
      <c r="M10" s="253">
        <v>706</v>
      </c>
      <c r="N10" s="269">
        <v>12</v>
      </c>
      <c r="O10" s="344"/>
      <c r="P10" s="6"/>
    </row>
    <row r="11" spans="2:16" s="2" customFormat="1" ht="18" customHeight="1">
      <c r="B11" s="9"/>
      <c r="C11" s="290" t="s">
        <v>107</v>
      </c>
      <c r="D11" s="253">
        <v>0</v>
      </c>
      <c r="E11" s="253">
        <v>0</v>
      </c>
      <c r="F11" s="253">
        <v>0</v>
      </c>
      <c r="G11" s="253">
        <v>0</v>
      </c>
      <c r="H11" s="253">
        <v>0</v>
      </c>
      <c r="I11" s="253">
        <v>0</v>
      </c>
      <c r="J11" s="242">
        <v>0</v>
      </c>
      <c r="K11" s="343"/>
      <c r="L11" s="343"/>
      <c r="M11" s="253">
        <v>0</v>
      </c>
      <c r="N11" s="269">
        <v>0</v>
      </c>
      <c r="O11" s="344"/>
      <c r="P11" s="6"/>
    </row>
    <row r="12" spans="2:16" s="2" customFormat="1" ht="18" customHeight="1">
      <c r="B12" s="9"/>
      <c r="C12" s="290" t="s">
        <v>108</v>
      </c>
      <c r="D12" s="253">
        <v>0</v>
      </c>
      <c r="E12" s="253">
        <v>0</v>
      </c>
      <c r="F12" s="253">
        <v>18</v>
      </c>
      <c r="G12" s="253">
        <v>0</v>
      </c>
      <c r="H12" s="253">
        <v>0</v>
      </c>
      <c r="I12" s="253">
        <v>0</v>
      </c>
      <c r="J12" s="242">
        <v>18</v>
      </c>
      <c r="K12" s="343"/>
      <c r="L12" s="343"/>
      <c r="M12" s="253">
        <v>25</v>
      </c>
      <c r="N12" s="269">
        <v>7</v>
      </c>
      <c r="O12" s="344"/>
      <c r="P12" s="6"/>
    </row>
    <row r="13" spans="2:16" s="2" customFormat="1" ht="18" customHeight="1">
      <c r="B13" s="9"/>
      <c r="C13" s="295" t="s">
        <v>11</v>
      </c>
      <c r="D13" s="242">
        <v>0</v>
      </c>
      <c r="E13" s="242">
        <v>0</v>
      </c>
      <c r="F13" s="242">
        <v>36</v>
      </c>
      <c r="G13" s="242">
        <v>0</v>
      </c>
      <c r="H13" s="242">
        <v>0</v>
      </c>
      <c r="I13" s="242">
        <v>0</v>
      </c>
      <c r="J13" s="242">
        <v>36</v>
      </c>
      <c r="K13" s="242">
        <v>28.046899999999997</v>
      </c>
      <c r="L13" s="242">
        <v>49.092303</v>
      </c>
      <c r="M13" s="242">
        <v>731</v>
      </c>
      <c r="N13" s="270">
        <v>19</v>
      </c>
      <c r="O13" s="344"/>
      <c r="P13" s="6"/>
    </row>
    <row r="14" spans="2:16" s="257" customFormat="1" ht="30" customHeight="1">
      <c r="B14" s="262"/>
      <c r="C14" s="305" t="s">
        <v>18</v>
      </c>
      <c r="D14" s="260"/>
      <c r="E14" s="260"/>
      <c r="F14" s="260"/>
      <c r="G14" s="260"/>
      <c r="H14" s="260"/>
      <c r="I14" s="260"/>
      <c r="J14" s="260"/>
      <c r="K14" s="264"/>
      <c r="L14" s="264"/>
      <c r="M14" s="264"/>
      <c r="N14" s="345"/>
      <c r="O14" s="342"/>
      <c r="P14" s="265"/>
    </row>
    <row r="15" spans="2:16" s="257" customFormat="1" ht="30" customHeight="1">
      <c r="B15" s="262"/>
      <c r="C15" s="305" t="s">
        <v>12</v>
      </c>
      <c r="D15" s="260"/>
      <c r="E15" s="260"/>
      <c r="F15" s="260"/>
      <c r="G15" s="260"/>
      <c r="H15" s="260"/>
      <c r="I15" s="260"/>
      <c r="J15" s="260"/>
      <c r="K15" s="264"/>
      <c r="L15" s="264"/>
      <c r="M15" s="264"/>
      <c r="N15" s="345"/>
      <c r="O15" s="342"/>
      <c r="P15" s="258"/>
    </row>
    <row r="16" spans="2:16" s="2" customFormat="1" ht="18" customHeight="1">
      <c r="B16" s="10"/>
      <c r="C16" s="290" t="s">
        <v>106</v>
      </c>
      <c r="D16" s="253">
        <v>0</v>
      </c>
      <c r="E16" s="253">
        <v>4</v>
      </c>
      <c r="F16" s="253">
        <v>242.0898596089239</v>
      </c>
      <c r="G16" s="253">
        <v>0</v>
      </c>
      <c r="H16" s="253">
        <v>0</v>
      </c>
      <c r="I16" s="253">
        <v>0</v>
      </c>
      <c r="J16" s="242">
        <v>246.0898596089239</v>
      </c>
      <c r="K16" s="343"/>
      <c r="L16" s="343"/>
      <c r="M16" s="253">
        <v>0</v>
      </c>
      <c r="N16" s="269">
        <v>0</v>
      </c>
      <c r="O16" s="344"/>
      <c r="P16" s="6"/>
    </row>
    <row r="17" spans="2:16" s="2" customFormat="1" ht="18" customHeight="1">
      <c r="B17" s="7"/>
      <c r="C17" s="290" t="s">
        <v>107</v>
      </c>
      <c r="D17" s="253">
        <v>0</v>
      </c>
      <c r="E17" s="253">
        <v>0</v>
      </c>
      <c r="F17" s="253">
        <v>97.710768</v>
      </c>
      <c r="G17" s="253">
        <v>0</v>
      </c>
      <c r="H17" s="253">
        <v>0</v>
      </c>
      <c r="I17" s="253">
        <v>0</v>
      </c>
      <c r="J17" s="242">
        <v>97.710768</v>
      </c>
      <c r="K17" s="343"/>
      <c r="L17" s="343"/>
      <c r="M17" s="253">
        <v>0</v>
      </c>
      <c r="N17" s="269">
        <v>0</v>
      </c>
      <c r="O17" s="344"/>
      <c r="P17" s="6"/>
    </row>
    <row r="18" spans="2:16" s="2" customFormat="1" ht="18" customHeight="1">
      <c r="B18" s="5"/>
      <c r="C18" s="290" t="s">
        <v>108</v>
      </c>
      <c r="D18" s="253">
        <v>0</v>
      </c>
      <c r="E18" s="253">
        <v>0</v>
      </c>
      <c r="F18" s="253">
        <v>68.23705511811023</v>
      </c>
      <c r="G18" s="253">
        <v>0</v>
      </c>
      <c r="H18" s="253">
        <v>0</v>
      </c>
      <c r="I18" s="253">
        <v>0</v>
      </c>
      <c r="J18" s="242">
        <v>68.23705511811023</v>
      </c>
      <c r="K18" s="343"/>
      <c r="L18" s="343"/>
      <c r="M18" s="253">
        <v>0</v>
      </c>
      <c r="N18" s="269">
        <v>0</v>
      </c>
      <c r="O18" s="344"/>
      <c r="P18" s="6"/>
    </row>
    <row r="19" spans="2:16" s="2" customFormat="1" ht="18" customHeight="1">
      <c r="B19" s="10"/>
      <c r="C19" s="295" t="s">
        <v>11</v>
      </c>
      <c r="D19" s="242">
        <v>0</v>
      </c>
      <c r="E19" s="242">
        <v>4</v>
      </c>
      <c r="F19" s="242">
        <v>408.0376827270341</v>
      </c>
      <c r="G19" s="242">
        <v>0</v>
      </c>
      <c r="H19" s="242">
        <v>0</v>
      </c>
      <c r="I19" s="242">
        <v>0</v>
      </c>
      <c r="J19" s="242">
        <v>412.0376827270341</v>
      </c>
      <c r="K19" s="242">
        <v>0</v>
      </c>
      <c r="L19" s="242">
        <v>0</v>
      </c>
      <c r="M19" s="242">
        <v>0</v>
      </c>
      <c r="N19" s="270">
        <v>0</v>
      </c>
      <c r="O19" s="344"/>
      <c r="P19" s="6"/>
    </row>
    <row r="20" spans="2:16" s="257" customFormat="1" ht="30" customHeight="1">
      <c r="B20" s="259"/>
      <c r="C20" s="305" t="s">
        <v>13</v>
      </c>
      <c r="D20" s="260"/>
      <c r="E20" s="260"/>
      <c r="F20" s="260"/>
      <c r="G20" s="260"/>
      <c r="H20" s="260"/>
      <c r="I20" s="260"/>
      <c r="J20" s="260"/>
      <c r="K20" s="264"/>
      <c r="L20" s="264"/>
      <c r="M20" s="264"/>
      <c r="N20" s="345"/>
      <c r="O20" s="342"/>
      <c r="P20" s="258"/>
    </row>
    <row r="21" spans="2:16" s="2" customFormat="1" ht="18" customHeight="1">
      <c r="B21" s="7"/>
      <c r="C21" s="290" t="s">
        <v>106</v>
      </c>
      <c r="D21" s="253">
        <v>5</v>
      </c>
      <c r="E21" s="253">
        <v>0</v>
      </c>
      <c r="F21" s="253">
        <v>65.14910711811024</v>
      </c>
      <c r="G21" s="253">
        <v>0</v>
      </c>
      <c r="H21" s="253">
        <v>0</v>
      </c>
      <c r="I21" s="253">
        <v>0</v>
      </c>
      <c r="J21" s="242">
        <v>70.14910711811024</v>
      </c>
      <c r="K21" s="343"/>
      <c r="L21" s="343"/>
      <c r="M21" s="253">
        <v>20</v>
      </c>
      <c r="N21" s="269">
        <v>2</v>
      </c>
      <c r="O21" s="344"/>
      <c r="P21" s="6"/>
    </row>
    <row r="22" spans="2:16" s="2" customFormat="1" ht="18" customHeight="1">
      <c r="B22" s="7"/>
      <c r="C22" s="290" t="s">
        <v>107</v>
      </c>
      <c r="D22" s="253">
        <v>0</v>
      </c>
      <c r="E22" s="253">
        <v>0</v>
      </c>
      <c r="F22" s="253">
        <v>55.430626999999994</v>
      </c>
      <c r="G22" s="253">
        <v>0</v>
      </c>
      <c r="H22" s="253">
        <v>0</v>
      </c>
      <c r="I22" s="253">
        <v>0</v>
      </c>
      <c r="J22" s="242">
        <v>55.430626999999994</v>
      </c>
      <c r="K22" s="343"/>
      <c r="L22" s="343"/>
      <c r="M22" s="253">
        <v>110</v>
      </c>
      <c r="N22" s="269">
        <v>0</v>
      </c>
      <c r="O22" s="344"/>
      <c r="P22" s="6"/>
    </row>
    <row r="23" spans="2:16" s="2" customFormat="1" ht="18" customHeight="1">
      <c r="B23" s="5"/>
      <c r="C23" s="290" t="s">
        <v>108</v>
      </c>
      <c r="D23" s="253">
        <v>0</v>
      </c>
      <c r="E23" s="253">
        <v>0</v>
      </c>
      <c r="F23" s="253">
        <v>302.02666060892386</v>
      </c>
      <c r="G23" s="253">
        <v>0</v>
      </c>
      <c r="H23" s="253">
        <v>0</v>
      </c>
      <c r="I23" s="253">
        <v>0</v>
      </c>
      <c r="J23" s="242">
        <v>302.02666060892386</v>
      </c>
      <c r="K23" s="343"/>
      <c r="L23" s="343"/>
      <c r="M23" s="253">
        <v>0</v>
      </c>
      <c r="N23" s="269">
        <v>1</v>
      </c>
      <c r="O23" s="344"/>
      <c r="P23" s="6"/>
    </row>
    <row r="24" spans="2:16" s="2" customFormat="1" ht="18" customHeight="1">
      <c r="B24" s="7"/>
      <c r="C24" s="295" t="s">
        <v>11</v>
      </c>
      <c r="D24" s="242">
        <v>5</v>
      </c>
      <c r="E24" s="242">
        <v>0</v>
      </c>
      <c r="F24" s="242">
        <v>422.60639472703406</v>
      </c>
      <c r="G24" s="242">
        <v>0</v>
      </c>
      <c r="H24" s="242">
        <v>0</v>
      </c>
      <c r="I24" s="242">
        <v>0</v>
      </c>
      <c r="J24" s="242">
        <v>427.60639472703406</v>
      </c>
      <c r="K24" s="242">
        <v>0</v>
      </c>
      <c r="L24" s="242">
        <v>0</v>
      </c>
      <c r="M24" s="242">
        <v>130</v>
      </c>
      <c r="N24" s="270">
        <v>3</v>
      </c>
      <c r="O24" s="344"/>
      <c r="P24" s="6"/>
    </row>
    <row r="25" spans="2:16" s="2" customFormat="1" ht="49.5" customHeight="1">
      <c r="B25" s="7"/>
      <c r="C25" s="295" t="s">
        <v>14</v>
      </c>
      <c r="D25" s="242">
        <v>5</v>
      </c>
      <c r="E25" s="242">
        <v>4</v>
      </c>
      <c r="F25" s="242">
        <v>830.6440774540681</v>
      </c>
      <c r="G25" s="242">
        <v>0</v>
      </c>
      <c r="H25" s="242">
        <v>0</v>
      </c>
      <c r="I25" s="242">
        <v>0</v>
      </c>
      <c r="J25" s="242">
        <v>839.6440774540681</v>
      </c>
      <c r="K25" s="242">
        <v>0</v>
      </c>
      <c r="L25" s="242">
        <v>0</v>
      </c>
      <c r="M25" s="242">
        <v>130</v>
      </c>
      <c r="N25" s="270">
        <v>3</v>
      </c>
      <c r="O25" s="344"/>
      <c r="P25" s="6"/>
    </row>
    <row r="26" spans="2:16" s="2" customFormat="1" ht="30" customHeight="1">
      <c r="B26" s="7"/>
      <c r="C26" s="312" t="s">
        <v>19</v>
      </c>
      <c r="D26" s="242">
        <v>5</v>
      </c>
      <c r="E26" s="242">
        <v>4</v>
      </c>
      <c r="F26" s="242">
        <v>866.6440774540681</v>
      </c>
      <c r="G26" s="242">
        <v>0</v>
      </c>
      <c r="H26" s="242">
        <v>0</v>
      </c>
      <c r="I26" s="242">
        <v>0</v>
      </c>
      <c r="J26" s="242">
        <v>875.6440774540681</v>
      </c>
      <c r="K26" s="242">
        <v>28.046899999999997</v>
      </c>
      <c r="L26" s="242">
        <v>49.092303</v>
      </c>
      <c r="M26" s="242">
        <v>861</v>
      </c>
      <c r="N26" s="270">
        <v>22</v>
      </c>
      <c r="O26" s="344"/>
      <c r="P26" s="6"/>
    </row>
    <row r="27" spans="2:16" s="257" customFormat="1" ht="30" customHeight="1">
      <c r="B27" s="262"/>
      <c r="C27" s="305" t="s">
        <v>24</v>
      </c>
      <c r="D27" s="256"/>
      <c r="E27" s="256"/>
      <c r="F27" s="256"/>
      <c r="G27" s="256"/>
      <c r="H27" s="256"/>
      <c r="I27" s="256"/>
      <c r="J27" s="256"/>
      <c r="K27" s="256"/>
      <c r="L27" s="256"/>
      <c r="M27" s="256"/>
      <c r="N27" s="346"/>
      <c r="O27" s="342"/>
      <c r="P27" s="258"/>
    </row>
    <row r="28" spans="2:16" s="2" customFormat="1" ht="18" customHeight="1">
      <c r="B28" s="10"/>
      <c r="C28" s="295" t="s">
        <v>90</v>
      </c>
      <c r="D28" s="253">
        <v>0</v>
      </c>
      <c r="E28" s="253">
        <v>0</v>
      </c>
      <c r="F28" s="253">
        <v>19.098337422414698</v>
      </c>
      <c r="G28" s="253">
        <v>0</v>
      </c>
      <c r="H28" s="253">
        <v>0</v>
      </c>
      <c r="I28" s="253">
        <v>0</v>
      </c>
      <c r="J28" s="242">
        <v>19.098337422414698</v>
      </c>
      <c r="K28" s="253">
        <v>0</v>
      </c>
      <c r="L28" s="253">
        <v>2.44583</v>
      </c>
      <c r="M28" s="253">
        <v>6.052752</v>
      </c>
      <c r="N28" s="269">
        <v>2.8346456693029154E-07</v>
      </c>
      <c r="O28" s="344"/>
      <c r="P28" s="153"/>
    </row>
    <row r="29" spans="2:16" s="2" customFormat="1" ht="18" customHeight="1">
      <c r="B29" s="11"/>
      <c r="C29" s="331" t="s">
        <v>91</v>
      </c>
      <c r="D29" s="254">
        <v>1</v>
      </c>
      <c r="E29" s="254">
        <v>0</v>
      </c>
      <c r="F29" s="254">
        <v>14.721474422414698</v>
      </c>
      <c r="G29" s="254">
        <v>0</v>
      </c>
      <c r="H29" s="254">
        <v>0</v>
      </c>
      <c r="I29" s="254">
        <v>0</v>
      </c>
      <c r="J29" s="243">
        <v>15.721474422414698</v>
      </c>
      <c r="K29" s="254">
        <v>6.6451</v>
      </c>
      <c r="L29" s="254">
        <v>2.281086</v>
      </c>
      <c r="M29" s="254">
        <v>4.056517</v>
      </c>
      <c r="N29" s="347">
        <v>0</v>
      </c>
      <c r="O29" s="340"/>
      <c r="P29" s="6"/>
    </row>
    <row r="30" spans="2:16" s="2" customFormat="1" ht="90" customHeight="1">
      <c r="B30" s="439" t="s">
        <v>176</v>
      </c>
      <c r="C30" s="440"/>
      <c r="D30" s="440"/>
      <c r="E30" s="440"/>
      <c r="F30" s="440"/>
      <c r="G30" s="440"/>
      <c r="H30" s="440"/>
      <c r="I30" s="440"/>
      <c r="J30" s="440"/>
      <c r="K30" s="440"/>
      <c r="L30" s="440"/>
      <c r="M30" s="440"/>
      <c r="N30" s="440"/>
      <c r="O30" s="348"/>
      <c r="P30" s="6"/>
    </row>
    <row r="31" spans="2:16" s="2" customFormat="1" ht="18" customHeight="1">
      <c r="B31" s="8"/>
      <c r="C31" s="295"/>
      <c r="E31" s="12"/>
      <c r="F31" s="12"/>
      <c r="G31" s="12"/>
      <c r="H31" s="12"/>
      <c r="I31" s="12"/>
      <c r="J31" s="12"/>
      <c r="K31" s="12"/>
      <c r="L31" s="12"/>
      <c r="M31" s="12"/>
      <c r="P31" s="6"/>
    </row>
    <row r="32" ht="14.25">
      <c r="O32" s="349"/>
    </row>
    <row r="33" ht="14.25">
      <c r="O33" s="349"/>
    </row>
  </sheetData>
  <sheetProtection formatCells="0" formatColumns="0" formatRows="0"/>
  <mergeCells count="5">
    <mergeCell ref="C5:N5"/>
    <mergeCell ref="B30:N30"/>
    <mergeCell ref="C2:N2"/>
    <mergeCell ref="C3:N3"/>
    <mergeCell ref="C4:N4"/>
  </mergeCells>
  <conditionalFormatting sqref="D25:N26 M10:N13 J10:J12 K19:L19 M16:N19 D16:J19 K24:L24 M21:N24 D21:J24 D10:I13 J13:L13 D28:N29">
    <cfRule type="expression" priority="2" dxfId="0" stopIfTrue="1">
      <formula>AND(D10&lt;&gt;"",OR(D10&lt;0,NOT(ISNUMBER(D10))))</formula>
    </cfRule>
  </conditionalFormatting>
  <printOptions/>
  <pageMargins left="0.75" right="0.75" top="1" bottom="1" header="0.5" footer="0.5"/>
  <pageSetup fitToHeight="1" fitToWidth="1" horizontalDpi="600" verticalDpi="600" orientation="portrait" paperSize="9" scale="50" r:id="rId1"/>
  <headerFooter alignWithMargins="0">
    <oddFooter>&amp;C2010 Triennial Central Bank Survey</oddFooter>
  </headerFooter>
</worksheet>
</file>

<file path=xl/worksheets/sheet8.xml><?xml version="1.0" encoding="utf-8"?>
<worksheet xmlns="http://schemas.openxmlformats.org/spreadsheetml/2006/main" xmlns:r="http://schemas.openxmlformats.org/officeDocument/2006/relationships">
  <sheetPr codeName="Sheet9">
    <tabColor indexed="43"/>
    <pageSetUpPr fitToPage="1"/>
  </sheetPr>
  <dimension ref="A1:P44"/>
  <sheetViews>
    <sheetView zoomScale="60" zoomScaleNormal="60" zoomScalePageLayoutView="0" workbookViewId="0" topLeftCell="A1">
      <pane xSplit="3" ySplit="14" topLeftCell="D15" activePane="bottomRight" state="frozen"/>
      <selection pane="topLeft" activeCell="AS48" sqref="AS48"/>
      <selection pane="topRight" activeCell="AS48" sqref="AS48"/>
      <selection pane="bottomLeft" activeCell="AS48" sqref="AS48"/>
      <selection pane="bottomRight" activeCell="M34" sqref="M34"/>
    </sheetView>
  </sheetViews>
  <sheetFormatPr defaultColWidth="9.00390625" defaultRowHeight="12"/>
  <cols>
    <col min="1" max="1" width="2.375" style="74" customWidth="1"/>
    <col min="2" max="2" width="9.125" style="74" customWidth="1"/>
    <col min="3" max="3" width="28.375" style="74" customWidth="1"/>
    <col min="4" max="4" width="9.125" style="74" customWidth="1"/>
    <col min="5" max="5" width="13.875" style="74" customWidth="1"/>
    <col min="6" max="6" width="16.25390625" style="74" customWidth="1"/>
    <col min="7" max="7" width="13.875" style="74" customWidth="1"/>
    <col min="8" max="10" width="9.125" style="74" customWidth="1"/>
    <col min="11" max="11" width="13.125" style="74" customWidth="1"/>
    <col min="12" max="12" width="10.875" style="74" customWidth="1"/>
    <col min="13" max="13" width="9.125" style="74" customWidth="1"/>
    <col min="14" max="14" width="15.625" style="74" bestFit="1" customWidth="1"/>
    <col min="15" max="16384" width="9.125" style="74" customWidth="1"/>
  </cols>
  <sheetData>
    <row r="1" spans="1:16" s="30" customFormat="1" ht="18" customHeight="1">
      <c r="A1" s="26" t="s">
        <v>28</v>
      </c>
      <c r="B1" s="27"/>
      <c r="C1" s="27"/>
      <c r="D1" s="28"/>
      <c r="E1" s="28"/>
      <c r="F1" s="28"/>
      <c r="G1" s="28"/>
      <c r="H1" s="28"/>
      <c r="I1" s="28"/>
      <c r="J1" s="28"/>
      <c r="K1" s="28"/>
      <c r="L1" s="28"/>
      <c r="M1" s="28"/>
      <c r="N1" s="28"/>
      <c r="O1" s="29"/>
      <c r="P1" s="29"/>
    </row>
    <row r="2" spans="1:16" s="30" customFormat="1" ht="18" customHeight="1">
      <c r="A2" s="31"/>
      <c r="B2" s="32"/>
      <c r="C2" s="32"/>
      <c r="D2" s="33"/>
      <c r="E2" s="34"/>
      <c r="F2" s="33"/>
      <c r="G2" s="33"/>
      <c r="H2" s="33"/>
      <c r="I2" s="33"/>
      <c r="J2" s="33"/>
      <c r="K2" s="33"/>
      <c r="L2" s="33"/>
      <c r="M2" s="33"/>
      <c r="N2" s="33"/>
      <c r="O2" s="33"/>
      <c r="P2" s="35"/>
    </row>
    <row r="3" spans="1:16" s="30" customFormat="1" ht="18" customHeight="1" thickBot="1">
      <c r="A3" s="32"/>
      <c r="B3" s="36" t="s">
        <v>1</v>
      </c>
      <c r="C3" s="36"/>
      <c r="D3" s="33"/>
      <c r="E3" s="33"/>
      <c r="F3" s="33"/>
      <c r="G3" s="33"/>
      <c r="H3" s="33"/>
      <c r="I3" s="33"/>
      <c r="J3" s="33"/>
      <c r="K3" s="33"/>
      <c r="L3" s="33"/>
      <c r="M3" s="33"/>
      <c r="N3" s="33"/>
      <c r="O3" s="33"/>
      <c r="P3" s="37"/>
    </row>
    <row r="4" spans="1:16" s="30" customFormat="1" ht="18" customHeight="1" thickBot="1">
      <c r="A4" s="32"/>
      <c r="B4" s="36" t="s">
        <v>2</v>
      </c>
      <c r="C4" s="36"/>
      <c r="D4" s="33"/>
      <c r="E4" s="33"/>
      <c r="F4" s="33"/>
      <c r="G4" s="33"/>
      <c r="H4" s="33"/>
      <c r="I4" s="33"/>
      <c r="J4" s="33"/>
      <c r="K4" s="33"/>
      <c r="L4" s="33"/>
      <c r="M4" s="33"/>
      <c r="N4" s="75" t="s">
        <v>109</v>
      </c>
      <c r="O4" s="76">
        <v>0.005</v>
      </c>
      <c r="P4" s="37"/>
    </row>
    <row r="5" spans="1:16" s="30" customFormat="1" ht="18" customHeight="1">
      <c r="A5" s="31"/>
      <c r="B5" s="32"/>
      <c r="C5" s="32"/>
      <c r="D5" s="33"/>
      <c r="E5" s="33"/>
      <c r="F5" s="33"/>
      <c r="G5" s="33"/>
      <c r="H5" s="33"/>
      <c r="I5" s="33"/>
      <c r="J5" s="33"/>
      <c r="K5" s="33"/>
      <c r="L5" s="33"/>
      <c r="M5" s="33"/>
      <c r="N5" s="33"/>
      <c r="O5" s="33"/>
      <c r="P5" s="37"/>
    </row>
    <row r="6" spans="1:16" s="30" customFormat="1" ht="18" customHeight="1">
      <c r="A6" s="36"/>
      <c r="B6" s="36" t="s">
        <v>60</v>
      </c>
      <c r="C6" s="36"/>
      <c r="D6" s="33"/>
      <c r="E6" s="33"/>
      <c r="F6" s="33"/>
      <c r="G6" s="33"/>
      <c r="H6" s="33"/>
      <c r="I6" s="33"/>
      <c r="J6" s="33"/>
      <c r="K6" s="33"/>
      <c r="L6" s="33"/>
      <c r="M6" s="33"/>
      <c r="N6" s="33"/>
      <c r="O6" s="33"/>
      <c r="P6" s="37"/>
    </row>
    <row r="7" spans="1:16" s="30" customFormat="1" ht="18" customHeight="1">
      <c r="A7" s="36"/>
      <c r="B7" s="36" t="s">
        <v>104</v>
      </c>
      <c r="C7" s="36"/>
      <c r="D7" s="33"/>
      <c r="E7" s="33"/>
      <c r="F7" s="33"/>
      <c r="G7" s="33"/>
      <c r="H7" s="33"/>
      <c r="I7" s="33"/>
      <c r="J7" s="33"/>
      <c r="K7" s="33"/>
      <c r="L7" s="33"/>
      <c r="M7" s="33"/>
      <c r="N7" s="33"/>
      <c r="O7" s="33"/>
      <c r="P7" s="37"/>
    </row>
    <row r="8" spans="1:16" s="30" customFormat="1" ht="18" customHeight="1">
      <c r="A8" s="36"/>
      <c r="B8" s="38" t="s">
        <v>3</v>
      </c>
      <c r="C8" s="38"/>
      <c r="D8" s="33"/>
      <c r="E8" s="33"/>
      <c r="F8" s="33"/>
      <c r="G8" s="33"/>
      <c r="H8" s="33"/>
      <c r="I8" s="33"/>
      <c r="J8" s="33"/>
      <c r="K8" s="33"/>
      <c r="L8" s="33"/>
      <c r="M8" s="33"/>
      <c r="N8" s="33"/>
      <c r="O8" s="33"/>
      <c r="P8" s="37"/>
    </row>
    <row r="9" spans="1:16" s="30" customFormat="1" ht="18" customHeight="1">
      <c r="A9" s="36"/>
      <c r="B9" s="38"/>
      <c r="C9" s="38"/>
      <c r="D9" s="33"/>
      <c r="E9" s="33"/>
      <c r="F9" s="33"/>
      <c r="G9" s="33"/>
      <c r="H9" s="33"/>
      <c r="I9" s="33"/>
      <c r="J9" s="33"/>
      <c r="K9" s="33"/>
      <c r="L9" s="33"/>
      <c r="M9" s="33"/>
      <c r="N9" s="33"/>
      <c r="O9" s="33"/>
      <c r="P9" s="37"/>
    </row>
    <row r="10" spans="1:16" s="30" customFormat="1" ht="18" customHeight="1">
      <c r="A10" s="36"/>
      <c r="B10" s="38"/>
      <c r="C10" s="38"/>
      <c r="D10" s="33"/>
      <c r="E10" s="33"/>
      <c r="F10" s="33"/>
      <c r="G10" s="33"/>
      <c r="H10" s="33"/>
      <c r="I10" s="33"/>
      <c r="J10" s="33"/>
      <c r="K10" s="33"/>
      <c r="L10" s="33"/>
      <c r="M10" s="33"/>
      <c r="N10" s="33"/>
      <c r="O10" s="33"/>
      <c r="P10" s="37"/>
    </row>
    <row r="11" spans="1:16" s="30" customFormat="1" ht="18" customHeight="1">
      <c r="A11" s="36"/>
      <c r="B11" s="38"/>
      <c r="C11" s="38"/>
      <c r="D11" s="33"/>
      <c r="E11" s="33"/>
      <c r="F11" s="33"/>
      <c r="G11" s="33"/>
      <c r="H11" s="33"/>
      <c r="I11" s="33"/>
      <c r="J11" s="33"/>
      <c r="K11" s="33"/>
      <c r="L11" s="33"/>
      <c r="M11" s="33"/>
      <c r="N11" s="33"/>
      <c r="O11" s="33"/>
      <c r="P11" s="37"/>
    </row>
    <row r="12" spans="1:16" s="30" customFormat="1" ht="18" customHeight="1">
      <c r="A12" s="36"/>
      <c r="B12" s="38"/>
      <c r="C12" s="38"/>
      <c r="D12" s="33"/>
      <c r="E12" s="33"/>
      <c r="F12" s="33"/>
      <c r="G12" s="33"/>
      <c r="H12" s="33"/>
      <c r="I12" s="33"/>
      <c r="J12" s="33"/>
      <c r="K12" s="33"/>
      <c r="L12" s="33"/>
      <c r="M12" s="33"/>
      <c r="N12" s="33"/>
      <c r="O12" s="33"/>
      <c r="P12" s="37"/>
    </row>
    <row r="13" spans="1:16" s="47" customFormat="1" ht="33.75" customHeight="1">
      <c r="A13" s="109"/>
      <c r="B13" s="110" t="s">
        <v>4</v>
      </c>
      <c r="C13" s="111"/>
      <c r="D13" s="112" t="s">
        <v>29</v>
      </c>
      <c r="E13" s="113"/>
      <c r="F13" s="113"/>
      <c r="G13" s="113"/>
      <c r="H13" s="113"/>
      <c r="I13" s="114"/>
      <c r="J13" s="114"/>
      <c r="K13" s="115" t="s">
        <v>30</v>
      </c>
      <c r="L13" s="116" t="s">
        <v>31</v>
      </c>
      <c r="M13" s="116" t="s">
        <v>32</v>
      </c>
      <c r="N13" s="116" t="s">
        <v>31</v>
      </c>
      <c r="P13" s="56"/>
    </row>
    <row r="14" spans="1:16" s="47" customFormat="1" ht="58.5" customHeight="1">
      <c r="A14" s="48"/>
      <c r="B14" s="100"/>
      <c r="C14" s="100"/>
      <c r="D14" s="51" t="s">
        <v>33</v>
      </c>
      <c r="E14" s="117" t="s">
        <v>88</v>
      </c>
      <c r="F14" s="117" t="s">
        <v>89</v>
      </c>
      <c r="G14" s="117" t="s">
        <v>124</v>
      </c>
      <c r="H14" s="117" t="s">
        <v>56</v>
      </c>
      <c r="I14" s="51" t="s">
        <v>31</v>
      </c>
      <c r="J14" s="51" t="s">
        <v>34</v>
      </c>
      <c r="K14" s="118" t="s">
        <v>35</v>
      </c>
      <c r="L14" s="119" t="s">
        <v>36</v>
      </c>
      <c r="M14" s="119" t="s">
        <v>37</v>
      </c>
      <c r="N14" s="119" t="s">
        <v>92</v>
      </c>
      <c r="P14" s="56"/>
    </row>
    <row r="15" spans="1:14" s="47" customFormat="1" ht="18" customHeight="1">
      <c r="A15" s="52"/>
      <c r="B15" s="53" t="s">
        <v>38</v>
      </c>
      <c r="C15" s="54"/>
      <c r="D15" s="55"/>
      <c r="E15" s="55"/>
      <c r="F15" s="55"/>
      <c r="G15" s="55"/>
      <c r="H15" s="55"/>
      <c r="I15" s="55"/>
      <c r="J15" s="55"/>
      <c r="K15" s="55"/>
      <c r="L15" s="55"/>
      <c r="M15" s="158"/>
      <c r="N15" s="158"/>
    </row>
    <row r="16" spans="1:14" s="47" customFormat="1" ht="18" customHeight="1">
      <c r="A16" s="57"/>
      <c r="B16" s="58" t="s">
        <v>106</v>
      </c>
      <c r="C16" s="59"/>
      <c r="D16" s="157"/>
      <c r="E16" s="157"/>
      <c r="F16" s="157"/>
      <c r="G16" s="157"/>
      <c r="H16" s="157"/>
      <c r="I16" s="157"/>
      <c r="J16" s="87">
        <f>+IF(3!J13&lt;&gt;"",IF((1+OUT_3_Check!$O$4)*SUM(3!D13:I13)&lt;3!J13,1,IF((1-OUT_3_Check!$O$4)*SUM(3!D13:I13)&gt;3!J13,1,0)),IF(SUM(3!D13:I13)&lt;&gt;0,1,0))</f>
        <v>0</v>
      </c>
      <c r="K16" s="61"/>
      <c r="L16" s="61"/>
      <c r="M16" s="157"/>
      <c r="N16" s="157"/>
    </row>
    <row r="17" spans="1:14" s="47" customFormat="1" ht="18" customHeight="1">
      <c r="A17" s="60"/>
      <c r="B17" s="58" t="s">
        <v>107</v>
      </c>
      <c r="C17" s="59"/>
      <c r="D17" s="157"/>
      <c r="E17" s="157"/>
      <c r="F17" s="157"/>
      <c r="G17" s="157"/>
      <c r="H17" s="157"/>
      <c r="I17" s="157"/>
      <c r="J17" s="87">
        <f>+IF(3!J14&lt;&gt;"",IF((1+OUT_3_Check!$O$4)*SUM(3!D14:I14)&lt;3!J14,1,IF((1-OUT_3_Check!$O$4)*SUM(3!D14:I14)&gt;3!J14,1,0)),IF(SUM(3!D14:I14)&lt;&gt;0,1,0))</f>
        <v>0</v>
      </c>
      <c r="K17" s="61"/>
      <c r="L17" s="61"/>
      <c r="M17" s="157"/>
      <c r="N17" s="157"/>
    </row>
    <row r="18" spans="1:14" s="47" customFormat="1" ht="18" customHeight="1">
      <c r="A18" s="60"/>
      <c r="B18" s="58" t="s">
        <v>108</v>
      </c>
      <c r="C18" s="59"/>
      <c r="D18" s="157"/>
      <c r="E18" s="157"/>
      <c r="F18" s="157"/>
      <c r="G18" s="157"/>
      <c r="H18" s="157"/>
      <c r="I18" s="157"/>
      <c r="J18" s="87">
        <f>+IF(3!J15&lt;&gt;"",IF((1+OUT_3_Check!$O$4)*SUM(3!D15:I15)&lt;3!J15,1,IF((1-OUT_3_Check!$O$4)*SUM(3!D15:I15)&gt;3!J15,1,0)),IF(SUM(3!D15:I15)&lt;&gt;0,1,0))</f>
        <v>0</v>
      </c>
      <c r="K18" s="61"/>
      <c r="L18" s="61"/>
      <c r="M18" s="157"/>
      <c r="N18" s="157"/>
    </row>
    <row r="19" spans="1:14" s="47" customFormat="1" ht="18" customHeight="1">
      <c r="A19" s="60"/>
      <c r="B19" s="59" t="s">
        <v>11</v>
      </c>
      <c r="C19" s="59"/>
      <c r="D19" s="77">
        <f>+IF(3!D16&lt;&gt;"",IF((1+OUT_3_Check!$O$4)*SUM(3!D13:D15)&lt;3!D16,1,IF((1-OUT_3_Check!$O$4)*SUM(3!D13:D15)&gt;3!D16,1,0)),IF(SUM(3!D13:D15)&lt;&gt;0,1,0))</f>
        <v>0</v>
      </c>
      <c r="E19" s="77">
        <f>+IF(3!E16&lt;&gt;"",IF((1+OUT_3_Check!$O$4)*SUM(3!E13:E15)&lt;3!E16,1,IF((1-OUT_3_Check!$O$4)*SUM(3!E13:E15)&gt;3!E16,1,0)),IF(SUM(3!E13:E15)&lt;&gt;0,1,0))</f>
        <v>1</v>
      </c>
      <c r="F19" s="77">
        <f>+IF(3!F16&lt;&gt;"",IF((1+OUT_3_Check!$O$4)*SUM(3!F13:F15)&lt;3!F16,1,IF((1-OUT_3_Check!$O$4)*SUM(3!F13:F15)&gt;3!F16,1,0)),IF(SUM(3!F13:F15)&lt;&gt;0,1,0))</f>
        <v>1</v>
      </c>
      <c r="G19" s="77">
        <f>+IF(3!G16&lt;&gt;"",IF((1+OUT_3_Check!$O$4)*SUM(3!G13:G15)&lt;3!G16,1,IF((1-OUT_3_Check!$O$4)*SUM(3!G13:G15)&gt;3!G16,1,0)),IF(SUM(3!G13:G15)&lt;&gt;0,1,0))</f>
        <v>0</v>
      </c>
      <c r="H19" s="77">
        <f>+IF(3!H16&lt;&gt;"",IF((1+OUT_3_Check!$O$4)*SUM(3!H13:H15)&lt;3!H16,1,IF((1-OUT_3_Check!$O$4)*SUM(3!H13:H15)&gt;3!H16,1,0)),IF(SUM(3!H13:H15)&lt;&gt;0,1,0))</f>
        <v>0</v>
      </c>
      <c r="I19" s="77">
        <f>+IF(3!I16&lt;&gt;"",IF((1+OUT_3_Check!$O$4)*SUM(3!I13:I15)&lt;3!I16,1,IF((1-OUT_3_Check!$O$4)*SUM(3!I13:I15)&gt;3!I16,1,0)),IF(SUM(3!I13:I15)&lt;&gt;0,1,0))</f>
        <v>0</v>
      </c>
      <c r="J19" s="87">
        <f>+IF(3!J16&lt;&gt;"",IF((1+OUT_3_Check!$O$4)*SUM(3!D16:I16)&lt;3!J16,1,IF((1-OUT_3_Check!$O$4)*SUM(3!D16:I16)&gt;3!J16,1,0)),IF(SUM(3!D16:I16)&lt;&gt;0,1,0))</f>
        <v>0</v>
      </c>
      <c r="K19" s="157"/>
      <c r="L19" s="157"/>
      <c r="M19" s="77">
        <f>+IF(3!M16&lt;&gt;"",IF((1+OUT_3_Check!$O$4)*SUM(3!M13:M15)&lt;3!M16,1,IF((1-OUT_3_Check!$O$4)*SUM(3!M13:M15)&gt;3!M16,1,0)),IF(SUM(3!M13:M15)&lt;&gt;0,1,0))</f>
        <v>1</v>
      </c>
      <c r="N19" s="77">
        <f>+IF(3!N16&lt;&gt;"",IF((1+OUT_3_Check!$O$4)*SUM(3!N13:N15)&lt;3!N16,1,IF((1-OUT_3_Check!$O$4)*SUM(3!N13:N15)&gt;3!N16,1,0)),IF(SUM(3!N13:N15)&lt;&gt;0,1,0))</f>
        <v>1</v>
      </c>
    </row>
    <row r="20" spans="1:14" s="47" customFormat="1" ht="18" customHeight="1">
      <c r="A20" s="60"/>
      <c r="B20" s="62"/>
      <c r="C20" s="62"/>
      <c r="D20" s="63"/>
      <c r="E20" s="63"/>
      <c r="F20" s="63"/>
      <c r="G20" s="63"/>
      <c r="H20" s="63"/>
      <c r="I20" s="63"/>
      <c r="J20" s="159"/>
      <c r="K20" s="159"/>
      <c r="L20" s="159"/>
      <c r="M20" s="159"/>
      <c r="N20" s="159"/>
    </row>
    <row r="21" spans="1:14" s="47" customFormat="1" ht="18" customHeight="1">
      <c r="A21" s="64"/>
      <c r="B21" s="53" t="s">
        <v>18</v>
      </c>
      <c r="C21" s="54"/>
      <c r="D21" s="55"/>
      <c r="E21" s="55"/>
      <c r="F21" s="55"/>
      <c r="G21" s="55"/>
      <c r="H21" s="55"/>
      <c r="I21" s="55"/>
      <c r="J21" s="158"/>
      <c r="K21" s="158"/>
      <c r="L21" s="158"/>
      <c r="M21" s="158"/>
      <c r="N21" s="158"/>
    </row>
    <row r="22" spans="1:14" s="47" customFormat="1" ht="18" customHeight="1">
      <c r="A22" s="64"/>
      <c r="B22" s="53" t="s">
        <v>12</v>
      </c>
      <c r="C22" s="54"/>
      <c r="D22" s="158"/>
      <c r="E22" s="158"/>
      <c r="F22" s="158"/>
      <c r="G22" s="158"/>
      <c r="H22" s="158"/>
      <c r="I22" s="158"/>
      <c r="J22" s="158"/>
      <c r="K22" s="158"/>
      <c r="L22" s="158"/>
      <c r="M22" s="158"/>
      <c r="N22" s="158"/>
    </row>
    <row r="23" spans="1:14" s="47" customFormat="1" ht="18" customHeight="1">
      <c r="A23" s="64"/>
      <c r="B23" s="58" t="s">
        <v>106</v>
      </c>
      <c r="C23" s="59"/>
      <c r="D23" s="157"/>
      <c r="E23" s="157"/>
      <c r="F23" s="157"/>
      <c r="G23" s="157"/>
      <c r="H23" s="157"/>
      <c r="I23" s="157"/>
      <c r="J23" s="87">
        <f>+IF(3!J19&lt;&gt;"",IF((1+OUT_3_Check!$O$4)*SUM(3!D19:I19)&lt;3!J19,1,IF((1-OUT_3_Check!$O$4)*SUM(3!D19:I19)&gt;3!J19,1,0)),IF(SUM(3!D19:I19)&lt;&gt;0,1,0))</f>
        <v>0</v>
      </c>
      <c r="K23" s="61"/>
      <c r="L23" s="61"/>
      <c r="M23" s="157"/>
      <c r="N23" s="157"/>
    </row>
    <row r="24" spans="1:14" s="47" customFormat="1" ht="18" customHeight="1">
      <c r="A24" s="57"/>
      <c r="B24" s="58" t="s">
        <v>107</v>
      </c>
      <c r="C24" s="59"/>
      <c r="D24" s="157"/>
      <c r="E24" s="157"/>
      <c r="F24" s="157"/>
      <c r="G24" s="157"/>
      <c r="H24" s="157"/>
      <c r="I24" s="157"/>
      <c r="J24" s="87">
        <f>+IF(3!J20&lt;&gt;"",IF((1+OUT_3_Check!$O$4)*SUM(3!D20:I20)&lt;3!J20,1,IF((1-OUT_3_Check!$O$4)*SUM(3!D20:I20)&gt;3!J20,1,0)),IF(SUM(3!D20:I20)&lt;&gt;0,1,0))</f>
        <v>0</v>
      </c>
      <c r="K24" s="61"/>
      <c r="L24" s="61"/>
      <c r="M24" s="157"/>
      <c r="N24" s="157"/>
    </row>
    <row r="25" spans="1:14" s="47" customFormat="1" ht="18" customHeight="1">
      <c r="A25" s="52"/>
      <c r="B25" s="58" t="s">
        <v>108</v>
      </c>
      <c r="C25" s="59"/>
      <c r="D25" s="157"/>
      <c r="E25" s="157"/>
      <c r="F25" s="157"/>
      <c r="G25" s="157"/>
      <c r="H25" s="157"/>
      <c r="I25" s="157"/>
      <c r="J25" s="87">
        <f>+IF(3!J21&lt;&gt;"",IF((1+OUT_3_Check!$O$4)*SUM(3!D21:I21)&lt;3!J21,1,IF((1-OUT_3_Check!$O$4)*SUM(3!D21:I21)&gt;3!J21,1,0)),IF(SUM(3!D21:I21)&lt;&gt;0,1,0))</f>
        <v>0</v>
      </c>
      <c r="K25" s="61"/>
      <c r="L25" s="61"/>
      <c r="M25" s="157"/>
      <c r="N25" s="157"/>
    </row>
    <row r="26" spans="1:14" s="47" customFormat="1" ht="18" customHeight="1">
      <c r="A26" s="64"/>
      <c r="B26" s="59" t="s">
        <v>11</v>
      </c>
      <c r="C26" s="59"/>
      <c r="D26" s="77">
        <f>+IF(3!D22&lt;&gt;"",IF((1+OUT_3_Check!$O$4)*SUM(3!D19:D21)&lt;3!D22,1,IF((1-OUT_3_Check!$O$4)*SUM(3!D19:D21)&gt;3!D22,1,0)),IF(SUM(3!D19:D21)&lt;&gt;0,1,0))</f>
        <v>1</v>
      </c>
      <c r="E26" s="77">
        <f>+IF(3!E22&lt;&gt;"",IF((1+OUT_3_Check!$O$4)*SUM(3!E19:E21)&lt;3!E22,1,IF((1-OUT_3_Check!$O$4)*SUM(3!E19:E21)&gt;3!E22,1,0)),IF(SUM(3!E19:E21)&lt;&gt;0,1,0))</f>
        <v>1</v>
      </c>
      <c r="F26" s="77">
        <f>+IF(3!F22&lt;&gt;"",IF((1+OUT_3_Check!$O$4)*SUM(3!F19:F21)&lt;3!F22,1,IF((1-OUT_3_Check!$O$4)*SUM(3!F19:F21)&gt;3!F22,1,0)),IF(SUM(3!F19:F21)&lt;&gt;0,1,0))</f>
        <v>1</v>
      </c>
      <c r="G26" s="77">
        <f>+IF(3!G22&lt;&gt;"",IF((1+OUT_3_Check!$O$4)*SUM(3!G19:G21)&lt;3!G22,1,IF((1-OUT_3_Check!$O$4)*SUM(3!G19:G21)&gt;3!G22,1,0)),IF(SUM(3!G19:G21)&lt;&gt;0,1,0))</f>
        <v>0</v>
      </c>
      <c r="H26" s="77">
        <f>+IF(3!H22&lt;&gt;"",IF((1+OUT_3_Check!$O$4)*SUM(3!H19:H21)&lt;3!H22,1,IF((1-OUT_3_Check!$O$4)*SUM(3!H19:H21)&gt;3!H22,1,0)),IF(SUM(3!H19:H21)&lt;&gt;0,1,0))</f>
        <v>0</v>
      </c>
      <c r="I26" s="77">
        <f>+IF(3!I22&lt;&gt;"",IF((1+OUT_3_Check!$O$4)*SUM(3!I19:I21)&lt;3!I22,1,IF((1-OUT_3_Check!$O$4)*SUM(3!I19:I21)&gt;3!I22,1,0)),IF(SUM(3!I19:I21)&lt;&gt;0,1,0))</f>
        <v>0</v>
      </c>
      <c r="J26" s="87">
        <f>+IF(3!J22&lt;&gt;"",IF((1+OUT_3_Check!$O$4)*SUM(3!D22:I22)&lt;3!J22,1,IF((1-OUT_3_Check!$O$4)*SUM(3!D22:I22)&gt;3!J22,1,0)),IF(SUM(3!D22:I22)&lt;&gt;0,1,0))</f>
        <v>0</v>
      </c>
      <c r="K26" s="157"/>
      <c r="L26" s="157"/>
      <c r="M26" s="77">
        <f>+IF(3!M22&lt;&gt;"",IF((1+OUT_3_Check!$O$4)*SUM(3!M19:M21)&lt;3!M22,1,IF((1-OUT_3_Check!$O$4)*SUM(3!M19:M21)&gt;3!M22,1,0)),IF(SUM(3!M19:M21)&lt;&gt;0,1,0))</f>
        <v>1</v>
      </c>
      <c r="N26" s="77">
        <f>+IF(3!N22&lt;&gt;"",IF((1+OUT_3_Check!$O$4)*SUM(3!N19:N21)&lt;3!N22,1,IF((1-OUT_3_Check!$O$4)*SUM(3!N19:N21)&gt;3!N22,1,0)),IF(SUM(3!N19:N21)&lt;&gt;0,1,0))</f>
        <v>1</v>
      </c>
    </row>
    <row r="27" spans="1:14" s="47" customFormat="1" ht="18" customHeight="1">
      <c r="A27" s="64"/>
      <c r="B27" s="65"/>
      <c r="C27" s="65"/>
      <c r="D27" s="159"/>
      <c r="E27" s="159"/>
      <c r="F27" s="159"/>
      <c r="G27" s="159"/>
      <c r="H27" s="159"/>
      <c r="I27" s="159"/>
      <c r="J27" s="159"/>
      <c r="K27" s="159"/>
      <c r="L27" s="159"/>
      <c r="M27" s="159"/>
      <c r="N27" s="159"/>
    </row>
    <row r="28" spans="1:14" s="47" customFormat="1" ht="18" customHeight="1">
      <c r="A28" s="57"/>
      <c r="B28" s="53" t="s">
        <v>13</v>
      </c>
      <c r="C28" s="54"/>
      <c r="D28" s="158"/>
      <c r="E28" s="158"/>
      <c r="F28" s="158"/>
      <c r="G28" s="158"/>
      <c r="H28" s="158"/>
      <c r="I28" s="158"/>
      <c r="J28" s="158"/>
      <c r="K28" s="158"/>
      <c r="L28" s="158"/>
      <c r="M28" s="158"/>
      <c r="N28" s="158"/>
    </row>
    <row r="29" spans="1:14" s="47" customFormat="1" ht="18" customHeight="1">
      <c r="A29" s="57"/>
      <c r="B29" s="58" t="s">
        <v>106</v>
      </c>
      <c r="C29" s="59"/>
      <c r="D29" s="157"/>
      <c r="E29" s="157"/>
      <c r="F29" s="157"/>
      <c r="G29" s="157"/>
      <c r="H29" s="157"/>
      <c r="I29" s="157"/>
      <c r="J29" s="87">
        <f>+IF(3!J24&lt;&gt;"",IF((1+OUT_3_Check!$O$4)*SUM(3!D24:I24)&lt;3!J24,1,IF((1-OUT_3_Check!$O$4)*SUM(3!D24:I24)&gt;3!J24,1,0)),IF(SUM(3!D24:I24)&lt;&gt;0,1,0))</f>
        <v>0</v>
      </c>
      <c r="K29" s="61"/>
      <c r="L29" s="61"/>
      <c r="M29" s="157"/>
      <c r="N29" s="157"/>
    </row>
    <row r="30" spans="1:14" s="47" customFormat="1" ht="18" customHeight="1">
      <c r="A30" s="57"/>
      <c r="B30" s="58" t="s">
        <v>107</v>
      </c>
      <c r="C30" s="59"/>
      <c r="D30" s="157"/>
      <c r="E30" s="157"/>
      <c r="F30" s="157"/>
      <c r="G30" s="157"/>
      <c r="H30" s="157"/>
      <c r="I30" s="157"/>
      <c r="J30" s="87">
        <f>+IF(3!J25&lt;&gt;"",IF((1+OUT_3_Check!$O$4)*SUM(3!D25:I25)&lt;3!J25,1,IF((1-OUT_3_Check!$O$4)*SUM(3!D25:I25)&gt;3!J25,1,0)),IF(SUM(3!D25:I25)&lt;&gt;0,1,0))</f>
        <v>0</v>
      </c>
      <c r="K30" s="61"/>
      <c r="L30" s="61"/>
      <c r="M30" s="157"/>
      <c r="N30" s="157"/>
    </row>
    <row r="31" spans="1:14" s="47" customFormat="1" ht="18" customHeight="1">
      <c r="A31" s="52"/>
      <c r="B31" s="58" t="s">
        <v>108</v>
      </c>
      <c r="C31" s="59"/>
      <c r="D31" s="157"/>
      <c r="E31" s="157"/>
      <c r="F31" s="157"/>
      <c r="G31" s="157"/>
      <c r="H31" s="157"/>
      <c r="I31" s="157"/>
      <c r="J31" s="87">
        <f>+IF(3!J26&lt;&gt;"",IF((1+OUT_3_Check!$O$4)*SUM(3!D26:I26)&lt;3!J26,1,IF((1-OUT_3_Check!$O$4)*SUM(3!D26:I26)&gt;3!J26,1,0)),IF(SUM(3!D26:I26)&lt;&gt;0,1,0))</f>
        <v>0</v>
      </c>
      <c r="K31" s="61"/>
      <c r="L31" s="61"/>
      <c r="M31" s="157"/>
      <c r="N31" s="157"/>
    </row>
    <row r="32" spans="1:14" s="47" customFormat="1" ht="18" customHeight="1">
      <c r="A32" s="57"/>
      <c r="B32" s="59" t="s">
        <v>11</v>
      </c>
      <c r="C32" s="59"/>
      <c r="D32" s="77">
        <f>+IF(3!D27&lt;&gt;"",IF((1+OUT_3_Check!$O$4)*SUM(3!D24:D26)&lt;3!D27,1,IF((1-OUT_3_Check!$O$4)*SUM(3!D24:D26)&gt;3!D27,1,0)),IF(SUM(3!D24:D26)&lt;&gt;0,1,0))</f>
        <v>1</v>
      </c>
      <c r="E32" s="77">
        <f>+IF(3!E27&lt;&gt;"",IF((1+OUT_3_Check!$O$4)*SUM(3!E24:E26)&lt;3!E27,1,IF((1-OUT_3_Check!$O$4)*SUM(3!E24:E26)&gt;3!E27,1,0)),IF(SUM(3!E24:E26)&lt;&gt;0,1,0))</f>
        <v>1</v>
      </c>
      <c r="F32" s="77">
        <f>+IF(3!F27&lt;&gt;"",IF((1+OUT_3_Check!$O$4)*SUM(3!F24:F26)&lt;3!F27,1,IF((1-OUT_3_Check!$O$4)*SUM(3!F24:F26)&gt;3!F27,1,0)),IF(SUM(3!F24:F26)&lt;&gt;0,1,0))</f>
        <v>1</v>
      </c>
      <c r="G32" s="77">
        <f>+IF(3!G27&lt;&gt;"",IF((1+OUT_3_Check!$O$4)*SUM(3!G24:G26)&lt;3!G27,1,IF((1-OUT_3_Check!$O$4)*SUM(3!G24:G26)&gt;3!G27,1,0)),IF(SUM(3!G24:G26)&lt;&gt;0,1,0))</f>
        <v>0</v>
      </c>
      <c r="H32" s="77">
        <f>+IF(3!H27&lt;&gt;"",IF((1+OUT_3_Check!$O$4)*SUM(3!H24:H26)&lt;3!H27,1,IF((1-OUT_3_Check!$O$4)*SUM(3!H24:H26)&gt;3!H27,1,0)),IF(SUM(3!H24:H26)&lt;&gt;0,1,0))</f>
        <v>0</v>
      </c>
      <c r="I32" s="77">
        <f>+IF(3!I27&lt;&gt;"",IF((1+OUT_3_Check!$O$4)*SUM(3!I24:I26)&lt;3!I27,1,IF((1-OUT_3_Check!$O$4)*SUM(3!I24:I26)&gt;3!I27,1,0)),IF(SUM(3!I24:I26)&lt;&gt;0,1,0))</f>
        <v>0</v>
      </c>
      <c r="J32" s="87">
        <f>+IF(3!J27&lt;&gt;"",IF((1+OUT_3_Check!$O$4)*SUM(3!D27:I27)&lt;3!J27,1,IF((1-OUT_3_Check!$O$4)*SUM(3!D27:I27)&gt;3!J27,1,0)),IF(SUM(3!D27:I27)&lt;&gt;0,1,0))</f>
        <v>0</v>
      </c>
      <c r="K32" s="157"/>
      <c r="L32" s="157"/>
      <c r="M32" s="77">
        <f>+IF(3!M27&lt;&gt;"",IF((1+OUT_3_Check!$O$4)*SUM(3!M24:M26)&lt;3!M27,1,IF((1-OUT_3_Check!$O$4)*SUM(3!M24:M26)&gt;3!M27,1,0)),IF(SUM(3!M24:M26)&lt;&gt;0,1,0))</f>
        <v>1</v>
      </c>
      <c r="N32" s="77">
        <f>+IF(3!N27&lt;&gt;"",IF((1+OUT_3_Check!$O$4)*SUM(3!N24:N26)&lt;3!N27,1,IF((1-OUT_3_Check!$O$4)*SUM(3!N24:N26)&gt;3!N27,1,0)),IF(SUM(3!N24:N26)&lt;&gt;0,1,0))</f>
        <v>1</v>
      </c>
    </row>
    <row r="33" spans="1:14" s="47" customFormat="1" ht="18" customHeight="1">
      <c r="A33" s="57"/>
      <c r="B33" s="59"/>
      <c r="C33" s="59"/>
      <c r="D33" s="159"/>
      <c r="E33" s="159"/>
      <c r="F33" s="159"/>
      <c r="G33" s="159"/>
      <c r="H33" s="159"/>
      <c r="I33" s="159"/>
      <c r="J33" s="159"/>
      <c r="K33" s="159"/>
      <c r="L33" s="159"/>
      <c r="M33" s="159"/>
      <c r="N33" s="159"/>
    </row>
    <row r="34" spans="1:14" s="47" customFormat="1" ht="18" customHeight="1">
      <c r="A34" s="57"/>
      <c r="B34" s="59" t="s">
        <v>14</v>
      </c>
      <c r="C34" s="59"/>
      <c r="D34" s="84">
        <f>+IF(3!D28&lt;&gt;"",IF((1+OUT_3_Check!$O$4)*SUM(3!D27,3!D22)&lt;3!D28,1,IF((1-OUT_3_Check!$O$4)*SUM(3!D27,3!D22)&gt;3!D28,1,0)),IF(SUM(3!D27,3!D22)&lt;&gt;0,1,0))</f>
        <v>0</v>
      </c>
      <c r="E34" s="84">
        <f>+IF(3!E28&lt;&gt;"",IF((1+OUT_3_Check!$O$4)*SUM(3!E27,3!E22)&lt;3!E28,1,IF((1-OUT_3_Check!$O$4)*SUM(3!E27,3!E22)&gt;3!E28,1,0)),IF(SUM(3!E27,3!E22)&lt;&gt;0,1,0))</f>
        <v>0</v>
      </c>
      <c r="F34" s="84">
        <f>+IF(3!F28&lt;&gt;"",IF((1+OUT_3_Check!$O$4)*SUM(3!F27,3!F22)&lt;3!F28,1,IF((1-OUT_3_Check!$O$4)*SUM(3!F27,3!F22)&gt;3!F28,1,0)),IF(SUM(3!F27,3!F22)&lt;&gt;0,1,0))</f>
        <v>1</v>
      </c>
      <c r="G34" s="84">
        <f>+IF(3!G28&lt;&gt;"",IF((1+OUT_3_Check!$O$4)*SUM(3!G27,3!G22)&lt;3!G28,1,IF((1-OUT_3_Check!$O$4)*SUM(3!G27,3!G22)&gt;3!G28,1,0)),IF(SUM(3!G27,3!G22)&lt;&gt;0,1,0))</f>
        <v>0</v>
      </c>
      <c r="H34" s="84">
        <f>+IF(3!H28&lt;&gt;"",IF((1+OUT_3_Check!$O$4)*SUM(3!H27,3!H22)&lt;3!H28,1,IF((1-OUT_3_Check!$O$4)*SUM(3!H27,3!H22)&gt;3!H28,1,0)),IF(SUM(3!H27,3!H22)&lt;&gt;0,1,0))</f>
        <v>0</v>
      </c>
      <c r="I34" s="84">
        <f>+IF(3!I28&lt;&gt;"",IF((1+OUT_3_Check!$O$4)*SUM(3!I27,3!I22)&lt;3!I28,1,IF((1-OUT_3_Check!$O$4)*SUM(3!I27,3!I22)&gt;3!I28,1,0)),IF(SUM(3!I27,3!I22)&lt;&gt;0,1,0))</f>
        <v>0</v>
      </c>
      <c r="J34" s="84">
        <f>+IF(3!J28&lt;&gt;"",IF((1+OUT_3_Check!$O$4)*SUM(3!J27,3!J22)&lt;3!J28,1,IF((1-OUT_3_Check!$O$4)*SUM(3!J27,3!J22)&gt;3!J28,1,0)),IF(SUM(3!J27,3!J22)&lt;&gt;0,1,0))</f>
        <v>1</v>
      </c>
      <c r="K34" s="84">
        <f>+IF(3!K28&lt;&gt;"",IF((1+OUT_3_Check!$O$4)*SUM(3!K27,3!K22)&lt;3!K28,1,IF((1-OUT_3_Check!$O$4)*SUM(3!K27,3!K22)&gt;3!K28,1,0)),IF(SUM(3!K27,3!K22)&lt;&gt;0,1,0))</f>
        <v>0</v>
      </c>
      <c r="L34" s="84">
        <f>+IF(3!L28&lt;&gt;"",IF((1+OUT_3_Check!$O$4)*SUM(3!L27,3!L22)&lt;3!L28,1,IF((1-OUT_3_Check!$O$4)*SUM(3!L27,3!L22)&gt;3!L28,1,0)),IF(SUM(3!L27,3!L22)&lt;&gt;0,1,0))</f>
        <v>1</v>
      </c>
      <c r="M34" s="84">
        <f>+IF(3!M28&lt;&gt;"",IF((1+OUT_3_Check!$O$4)*SUM(3!M27,3!M22)&lt;3!M28,1,IF((1-OUT_3_Check!$O$4)*SUM(3!M27,3!M22)&gt;3!M28,1,0)),IF(SUM(3!M27,3!M22)&lt;&gt;0,1,0))</f>
        <v>1</v>
      </c>
      <c r="N34" s="84">
        <f>+IF(3!N28&lt;&gt;"",IF((1+OUT_3_Check!$O$4)*SUM(3!N27,3!N22)&lt;3!N28,1,IF((1-OUT_3_Check!$O$4)*SUM(3!N27,3!N22)&gt;3!N28,1,0)),IF(SUM(3!N27,3!N22)&lt;&gt;0,1,0))</f>
        <v>1</v>
      </c>
    </row>
    <row r="35" spans="1:14" s="47" customFormat="1" ht="18" customHeight="1">
      <c r="A35" s="57"/>
      <c r="B35" s="59"/>
      <c r="C35" s="59"/>
      <c r="D35" s="159"/>
      <c r="E35" s="159"/>
      <c r="F35" s="159"/>
      <c r="G35" s="159"/>
      <c r="H35" s="159"/>
      <c r="I35" s="159"/>
      <c r="J35" s="159"/>
      <c r="K35" s="159"/>
      <c r="L35" s="159"/>
      <c r="M35" s="159"/>
      <c r="N35" s="159"/>
    </row>
    <row r="36" spans="1:14" s="47" customFormat="1" ht="18" customHeight="1">
      <c r="A36" s="57"/>
      <c r="B36" s="53" t="s">
        <v>19</v>
      </c>
      <c r="C36" s="53"/>
      <c r="D36" s="86">
        <f>+IF(3!D29&lt;&gt;"",IF((1+OUT_3_Check!$O$4)*SUM(3!D16,3!D28)&lt;3!D29,1,IF((1-OUT_3_Check!$O$4)*SUM(3!D16,3!D28)&gt;3!D29,1,0)),IF(SUM(3!D16,3!D28)&lt;&gt;0,1,0))</f>
        <v>1</v>
      </c>
      <c r="E36" s="86">
        <f>+IF(3!E29&lt;&gt;"",IF((1+OUT_3_Check!$O$4)*SUM(3!E16,3!E28)&lt;3!E29,1,IF((1-OUT_3_Check!$O$4)*SUM(3!E16,3!E28)&gt;3!E29,1,0)),IF(SUM(3!E16,3!E28)&lt;&gt;0,1,0))</f>
        <v>1</v>
      </c>
      <c r="F36" s="86">
        <f>+IF(3!F29&lt;&gt;"",IF((1+OUT_3_Check!$O$4)*SUM(3!F16,3!F28)&lt;3!F29,1,IF((1-OUT_3_Check!$O$4)*SUM(3!F16,3!F28)&gt;3!F29,1,0)),IF(SUM(3!F16,3!F28)&lt;&gt;0,1,0))</f>
        <v>1</v>
      </c>
      <c r="G36" s="86">
        <f>+IF(3!G29&lt;&gt;"",IF((1+OUT_3_Check!$O$4)*SUM(3!G16,3!G28)&lt;3!G29,1,IF((1-OUT_3_Check!$O$4)*SUM(3!G16,3!G28)&gt;3!G29,1,0)),IF(SUM(3!G16,3!G28)&lt;&gt;0,1,0))</f>
        <v>0</v>
      </c>
      <c r="H36" s="86">
        <f>+IF(3!H29&lt;&gt;"",IF((1+OUT_3_Check!$O$4)*SUM(3!H16,3!H28)&lt;3!H29,1,IF((1-OUT_3_Check!$O$4)*SUM(3!H16,3!H28)&gt;3!H29,1,0)),IF(SUM(3!H16,3!H28)&lt;&gt;0,1,0))</f>
        <v>0</v>
      </c>
      <c r="I36" s="86">
        <f>+IF(3!I29&lt;&gt;"",IF((1+OUT_3_Check!$O$4)*SUM(3!I16,3!I28)&lt;3!I29,1,IF((1-OUT_3_Check!$O$4)*SUM(3!I16,3!I28)&gt;3!I29,1,0)),IF(SUM(3!I16,3!I28)&lt;&gt;0,1,0))</f>
        <v>0</v>
      </c>
      <c r="J36" s="86">
        <f>+IF(3!J29&lt;&gt;"",IF((1+OUT_3_Check!$O$4)*SUM(3!J16,3!J28)&lt;3!J29,1,IF((1-OUT_3_Check!$O$4)*SUM(3!J16,3!J28)&gt;3!J29,1,0)),IF(SUM(3!J16,3!J28)&lt;&gt;0,1,0))</f>
        <v>1</v>
      </c>
      <c r="K36" s="86">
        <f>+IF(3!K29&lt;&gt;"",IF((1+OUT_3_Check!$O$4)*SUM(3!K16,3!K28)&lt;3!K29,1,IF((1-OUT_3_Check!$O$4)*SUM(3!K16,3!K28)&gt;3!K29,1,0)),IF(SUM(3!K16,3!K28)&lt;&gt;0,1,0))</f>
        <v>1</v>
      </c>
      <c r="L36" s="86">
        <f>+IF(3!L29&lt;&gt;"",IF((1+OUT_3_Check!$O$4)*SUM(3!L16,3!L28)&lt;3!L29,1,IF((1-OUT_3_Check!$O$4)*SUM(3!L16,3!L28)&gt;3!L29,1,0)),IF(SUM(3!L16,3!L28)&lt;&gt;0,1,0))</f>
        <v>1</v>
      </c>
      <c r="M36" s="86">
        <f>+IF(3!M29&lt;&gt;"",IF((1+OUT_3_Check!$O$4)*SUM(3!M16,3!M28)&lt;3!M29,1,IF((1-OUT_3_Check!$O$4)*SUM(3!M16,3!M28)&gt;3!M29,1,0)),IF(SUM(3!M16,3!M28)&lt;&gt;0,1,0))</f>
        <v>1</v>
      </c>
      <c r="N36" s="86">
        <f>+IF(3!N29&lt;&gt;"",IF((1+OUT_3_Check!$O$4)*SUM(3!N16,3!N28)&lt;3!N29,1,IF((1-OUT_3_Check!$O$4)*SUM(3!N16,3!N28)&gt;3!N29,1,0)),IF(SUM(3!N16,3!N28)&lt;&gt;0,1,0))</f>
        <v>1</v>
      </c>
    </row>
    <row r="37" spans="1:14" s="47" customFormat="1" ht="18" customHeight="1">
      <c r="A37" s="64"/>
      <c r="B37" s="53" t="s">
        <v>24</v>
      </c>
      <c r="C37" s="53"/>
      <c r="D37" s="159"/>
      <c r="E37" s="159"/>
      <c r="F37" s="159"/>
      <c r="G37" s="159"/>
      <c r="H37" s="159"/>
      <c r="I37" s="159"/>
      <c r="J37" s="159"/>
      <c r="K37" s="159"/>
      <c r="L37" s="159"/>
      <c r="M37" s="159"/>
      <c r="N37" s="159"/>
    </row>
    <row r="38" spans="1:14" s="47" customFormat="1" ht="18" customHeight="1">
      <c r="A38" s="64"/>
      <c r="B38" s="59" t="s">
        <v>90</v>
      </c>
      <c r="C38" s="53"/>
      <c r="D38" s="157"/>
      <c r="E38" s="157"/>
      <c r="F38" s="157"/>
      <c r="G38" s="157"/>
      <c r="H38" s="157"/>
      <c r="I38" s="157"/>
      <c r="J38" s="157"/>
      <c r="K38" s="157"/>
      <c r="L38" s="157"/>
      <c r="M38" s="157"/>
      <c r="N38" s="157"/>
    </row>
    <row r="39" spans="1:14" s="47" customFormat="1" ht="18" customHeight="1">
      <c r="A39" s="67"/>
      <c r="B39" s="103" t="s">
        <v>91</v>
      </c>
      <c r="C39" s="69"/>
      <c r="D39" s="160"/>
      <c r="E39" s="160"/>
      <c r="F39" s="160"/>
      <c r="G39" s="160"/>
      <c r="H39" s="160"/>
      <c r="I39" s="160"/>
      <c r="J39" s="160"/>
      <c r="K39" s="160"/>
      <c r="L39" s="160"/>
      <c r="M39" s="160"/>
      <c r="N39" s="160"/>
    </row>
    <row r="40" spans="1:13" s="47" customFormat="1" ht="18" customHeight="1">
      <c r="A40" s="59" t="s">
        <v>54</v>
      </c>
      <c r="B40" s="59"/>
      <c r="C40" s="59"/>
      <c r="M40" s="70"/>
    </row>
    <row r="41" spans="1:13" s="47" customFormat="1" ht="18" customHeight="1">
      <c r="A41" s="59" t="s">
        <v>55</v>
      </c>
      <c r="B41" s="59"/>
      <c r="C41" s="59"/>
      <c r="E41" s="70"/>
      <c r="F41" s="70"/>
      <c r="G41" s="70"/>
      <c r="H41" s="70"/>
      <c r="I41" s="70"/>
      <c r="J41" s="70"/>
      <c r="K41" s="70"/>
      <c r="L41" s="70"/>
      <c r="M41" s="70"/>
    </row>
    <row r="42" s="47" customFormat="1" ht="18" customHeight="1">
      <c r="A42" s="59" t="s">
        <v>94</v>
      </c>
    </row>
    <row r="43" s="47" customFormat="1" ht="18" customHeight="1">
      <c r="A43" s="59" t="s">
        <v>80</v>
      </c>
    </row>
    <row r="44" s="43" customFormat="1" ht="18" customHeight="1">
      <c r="A44" s="106"/>
    </row>
    <row r="45" s="43" customFormat="1" ht="18" customHeight="1"/>
    <row r="46" s="43" customFormat="1" ht="18" customHeight="1"/>
  </sheetData>
  <sheetProtection/>
  <printOptions/>
  <pageMargins left="0.75" right="0.75" top="1" bottom="1" header="0.5" footer="0.5"/>
  <pageSetup fitToHeight="1" fitToWidth="1" horizontalDpi="600" verticalDpi="600" orientation="portrait" paperSize="9" scale="54" r:id="rId1"/>
</worksheet>
</file>

<file path=xl/worksheets/sheet9.xml><?xml version="1.0" encoding="utf-8"?>
<worksheet xmlns="http://schemas.openxmlformats.org/spreadsheetml/2006/main" xmlns:r="http://schemas.openxmlformats.org/officeDocument/2006/relationships">
  <sheetPr codeName="Sheet7">
    <outlinePr summaryBelow="0" summaryRight="0"/>
    <pageSetUpPr fitToPage="1"/>
  </sheetPr>
  <dimension ref="A1:U25"/>
  <sheetViews>
    <sheetView showGridLines="0" zoomScale="55" zoomScaleNormal="55" zoomScalePageLayoutView="0" workbookViewId="0" topLeftCell="A1">
      <selection activeCell="B1" sqref="B1"/>
    </sheetView>
  </sheetViews>
  <sheetFormatPr defaultColWidth="0" defaultRowHeight="12"/>
  <cols>
    <col min="1" max="1" width="1.75390625" style="393" customWidth="1"/>
    <col min="2" max="2" width="1.75390625" style="14" customWidth="1"/>
    <col min="3" max="3" width="50.75390625" style="320" customWidth="1"/>
    <col min="4" max="4" width="13.00390625" style="14" customWidth="1"/>
    <col min="5" max="5" width="14.625" style="14" customWidth="1"/>
    <col min="6" max="6" width="12.875" style="14" bestFit="1" customWidth="1"/>
    <col min="7" max="12" width="11.75390625" style="14" customWidth="1"/>
    <col min="13" max="13" width="12.75390625" style="14" customWidth="1"/>
    <col min="14" max="14" width="12.625" style="14" bestFit="1" customWidth="1"/>
    <col min="15" max="15" width="11.75390625" style="14" customWidth="1"/>
    <col min="16" max="16" width="1.75390625" style="392" customWidth="1"/>
    <col min="17" max="20" width="9.125" style="14" customWidth="1"/>
    <col min="21" max="21" width="1.75390625" style="392" customWidth="1"/>
    <col min="22" max="24" width="9.125" style="14" customWidth="1"/>
    <col min="25" max="16384" width="0" style="14" hidden="1" customWidth="1"/>
  </cols>
  <sheetData>
    <row r="1" spans="1:21" s="193" customFormat="1" ht="19.5" customHeight="1">
      <c r="A1" s="350"/>
      <c r="B1" s="275" t="s">
        <v>39</v>
      </c>
      <c r="C1" s="276"/>
      <c r="D1" s="192"/>
      <c r="E1" s="192"/>
      <c r="F1" s="192"/>
      <c r="G1" s="192"/>
      <c r="H1" s="192"/>
      <c r="I1" s="192"/>
      <c r="J1" s="192"/>
      <c r="O1" s="277"/>
      <c r="P1" s="351"/>
      <c r="U1" s="351"/>
    </row>
    <row r="2" spans="1:21" s="278" customFormat="1" ht="19.5" customHeight="1">
      <c r="A2" s="352"/>
      <c r="C2" s="431" t="s">
        <v>163</v>
      </c>
      <c r="D2" s="431"/>
      <c r="E2" s="431"/>
      <c r="F2" s="431"/>
      <c r="G2" s="431"/>
      <c r="H2" s="431"/>
      <c r="I2" s="431"/>
      <c r="J2" s="431"/>
      <c r="K2" s="431"/>
      <c r="L2" s="431"/>
      <c r="M2" s="431"/>
      <c r="N2" s="431"/>
      <c r="O2" s="431"/>
      <c r="P2" s="353"/>
      <c r="U2" s="353"/>
    </row>
    <row r="3" spans="1:21" s="278" customFormat="1" ht="19.5" customHeight="1">
      <c r="A3" s="352"/>
      <c r="C3" s="431" t="s">
        <v>41</v>
      </c>
      <c r="D3" s="431"/>
      <c r="E3" s="431"/>
      <c r="F3" s="431"/>
      <c r="G3" s="431"/>
      <c r="H3" s="431"/>
      <c r="I3" s="431"/>
      <c r="J3" s="431"/>
      <c r="K3" s="431"/>
      <c r="L3" s="431"/>
      <c r="M3" s="431"/>
      <c r="N3" s="431"/>
      <c r="O3" s="431"/>
      <c r="P3" s="353"/>
      <c r="U3" s="353"/>
    </row>
    <row r="4" spans="1:21" s="278" customFormat="1" ht="19.5" customHeight="1">
      <c r="A4" s="352"/>
      <c r="C4" s="431" t="s">
        <v>177</v>
      </c>
      <c r="D4" s="431"/>
      <c r="E4" s="431"/>
      <c r="F4" s="431"/>
      <c r="G4" s="431"/>
      <c r="H4" s="431"/>
      <c r="I4" s="431"/>
      <c r="J4" s="431"/>
      <c r="K4" s="431"/>
      <c r="L4" s="431"/>
      <c r="M4" s="431"/>
      <c r="N4" s="431"/>
      <c r="O4" s="431"/>
      <c r="P4" s="353"/>
      <c r="U4" s="353"/>
    </row>
    <row r="5" spans="1:21" s="278" customFormat="1" ht="19.5" customHeight="1">
      <c r="A5" s="352"/>
      <c r="C5" s="431" t="s">
        <v>3</v>
      </c>
      <c r="D5" s="431"/>
      <c r="E5" s="431"/>
      <c r="F5" s="431"/>
      <c r="G5" s="431"/>
      <c r="H5" s="431"/>
      <c r="I5" s="431"/>
      <c r="J5" s="431"/>
      <c r="K5" s="431"/>
      <c r="L5" s="431"/>
      <c r="M5" s="431"/>
      <c r="N5" s="431"/>
      <c r="O5" s="431"/>
      <c r="P5" s="353"/>
      <c r="U5" s="353"/>
    </row>
    <row r="6" spans="1:21" s="193" customFormat="1" ht="52.5" customHeight="1">
      <c r="A6" s="350"/>
      <c r="B6" s="241"/>
      <c r="C6" s="279"/>
      <c r="I6" s="194"/>
      <c r="J6" s="194"/>
      <c r="P6" s="351"/>
      <c r="U6" s="351"/>
    </row>
    <row r="7" spans="1:21" s="2" customFormat="1" ht="33.75" customHeight="1">
      <c r="A7" s="354"/>
      <c r="B7" s="15"/>
      <c r="C7" s="355"/>
      <c r="D7" s="356" t="s">
        <v>42</v>
      </c>
      <c r="E7" s="357"/>
      <c r="F7" s="358"/>
      <c r="G7" s="359" t="s">
        <v>43</v>
      </c>
      <c r="H7" s="357"/>
      <c r="I7" s="360"/>
      <c r="J7" s="356" t="s">
        <v>44</v>
      </c>
      <c r="K7" s="357"/>
      <c r="L7" s="358"/>
      <c r="M7" s="359" t="s">
        <v>34</v>
      </c>
      <c r="N7" s="361"/>
      <c r="O7" s="357"/>
      <c r="P7" s="362"/>
      <c r="U7" s="363"/>
    </row>
    <row r="8" spans="1:21" s="2" customFormat="1" ht="96.75" customHeight="1">
      <c r="A8" s="354"/>
      <c r="B8" s="3"/>
      <c r="C8" s="364" t="s">
        <v>45</v>
      </c>
      <c r="D8" s="365" t="s">
        <v>46</v>
      </c>
      <c r="E8" s="365" t="s">
        <v>47</v>
      </c>
      <c r="F8" s="365" t="s">
        <v>48</v>
      </c>
      <c r="G8" s="366" t="s">
        <v>46</v>
      </c>
      <c r="H8" s="365" t="s">
        <v>47</v>
      </c>
      <c r="I8" s="367" t="s">
        <v>48</v>
      </c>
      <c r="J8" s="365" t="s">
        <v>46</v>
      </c>
      <c r="K8" s="365" t="s">
        <v>47</v>
      </c>
      <c r="L8" s="365" t="s">
        <v>48</v>
      </c>
      <c r="M8" s="366" t="s">
        <v>46</v>
      </c>
      <c r="N8" s="365" t="s">
        <v>47</v>
      </c>
      <c r="O8" s="367" t="s">
        <v>48</v>
      </c>
      <c r="P8" s="368"/>
      <c r="U8" s="363"/>
    </row>
    <row r="9" spans="1:21" s="2" customFormat="1" ht="30" customHeight="1">
      <c r="A9" s="354"/>
      <c r="B9" s="7"/>
      <c r="C9" s="323" t="s">
        <v>151</v>
      </c>
      <c r="D9" s="311"/>
      <c r="E9" s="311"/>
      <c r="F9" s="311"/>
      <c r="G9" s="369"/>
      <c r="H9" s="311"/>
      <c r="I9" s="370"/>
      <c r="J9" s="311"/>
      <c r="K9" s="311"/>
      <c r="L9" s="311"/>
      <c r="M9" s="371">
        <v>102570.02578098164</v>
      </c>
      <c r="N9" s="296">
        <v>13134.88648824462</v>
      </c>
      <c r="O9" s="293">
        <v>1344.9479179999998</v>
      </c>
      <c r="P9" s="372"/>
      <c r="U9" s="363"/>
    </row>
    <row r="10" spans="1:21" s="257" customFormat="1" ht="30" customHeight="1">
      <c r="A10" s="373"/>
      <c r="B10" s="266"/>
      <c r="C10" s="374" t="s">
        <v>152</v>
      </c>
      <c r="D10" s="375"/>
      <c r="E10" s="326"/>
      <c r="F10" s="376"/>
      <c r="G10" s="377"/>
      <c r="H10" s="326"/>
      <c r="I10" s="327"/>
      <c r="J10" s="375"/>
      <c r="K10" s="326"/>
      <c r="L10" s="376"/>
      <c r="M10" s="377"/>
      <c r="N10" s="326"/>
      <c r="O10" s="327"/>
      <c r="P10" s="378"/>
      <c r="U10" s="379"/>
    </row>
    <row r="11" spans="1:21" s="2" customFormat="1" ht="16.5" customHeight="1">
      <c r="A11" s="354"/>
      <c r="B11" s="10"/>
      <c r="C11" s="290" t="s">
        <v>106</v>
      </c>
      <c r="D11" s="380">
        <v>43050.56042470046</v>
      </c>
      <c r="E11" s="291">
        <v>6901.045942687357</v>
      </c>
      <c r="F11" s="381">
        <v>1024.592692</v>
      </c>
      <c r="G11" s="382">
        <v>10355.298336154048</v>
      </c>
      <c r="H11" s="291">
        <v>195.1882191426017</v>
      </c>
      <c r="I11" s="383">
        <v>0</v>
      </c>
      <c r="J11" s="380">
        <v>6823.970868120039</v>
      </c>
      <c r="K11" s="291">
        <v>1859.2404603994503</v>
      </c>
      <c r="L11" s="381">
        <v>0</v>
      </c>
      <c r="M11" s="371">
        <v>60229.82962897455</v>
      </c>
      <c r="N11" s="296">
        <v>8955.474622229409</v>
      </c>
      <c r="O11" s="293">
        <v>1024.592692</v>
      </c>
      <c r="P11" s="372"/>
      <c r="U11" s="363"/>
    </row>
    <row r="12" spans="1:21" s="2" customFormat="1" ht="16.5" customHeight="1">
      <c r="A12" s="354"/>
      <c r="B12" s="7"/>
      <c r="C12" s="290" t="s">
        <v>107</v>
      </c>
      <c r="D12" s="380">
        <v>12208.47029626444</v>
      </c>
      <c r="E12" s="291">
        <v>2886.9525584452613</v>
      </c>
      <c r="F12" s="381">
        <v>242.54522599999999</v>
      </c>
      <c r="G12" s="382">
        <v>2112.9335620061315</v>
      </c>
      <c r="H12" s="291">
        <v>362.547639</v>
      </c>
      <c r="I12" s="383">
        <v>0</v>
      </c>
      <c r="J12" s="380">
        <v>1997.2311949950188</v>
      </c>
      <c r="K12" s="291">
        <v>355.650353</v>
      </c>
      <c r="L12" s="381">
        <v>0</v>
      </c>
      <c r="M12" s="371">
        <v>16318.63505326559</v>
      </c>
      <c r="N12" s="296">
        <v>3605.150550445261</v>
      </c>
      <c r="O12" s="293">
        <v>242.54522599999999</v>
      </c>
      <c r="P12" s="372"/>
      <c r="U12" s="363"/>
    </row>
    <row r="13" spans="1:21" s="2" customFormat="1" ht="16.5" customHeight="1">
      <c r="A13" s="354"/>
      <c r="B13" s="5"/>
      <c r="C13" s="290" t="s">
        <v>108</v>
      </c>
      <c r="D13" s="380">
        <v>10473.27027402124</v>
      </c>
      <c r="E13" s="291">
        <v>1080.537270663068</v>
      </c>
      <c r="F13" s="381">
        <v>100</v>
      </c>
      <c r="G13" s="382">
        <v>3722.7419089145433</v>
      </c>
      <c r="H13" s="291">
        <v>124.38384376427959</v>
      </c>
      <c r="I13" s="383">
        <v>0</v>
      </c>
      <c r="J13" s="380">
        <v>7037.443185157198</v>
      </c>
      <c r="K13" s="291">
        <v>201.68435614260173</v>
      </c>
      <c r="L13" s="381">
        <v>0</v>
      </c>
      <c r="M13" s="371">
        <v>21233.455368092982</v>
      </c>
      <c r="N13" s="296">
        <v>1406.6054705699494</v>
      </c>
      <c r="O13" s="293">
        <v>100</v>
      </c>
      <c r="P13" s="372"/>
      <c r="U13" s="363"/>
    </row>
    <row r="14" spans="1:21" s="2" customFormat="1" ht="18" customHeight="1">
      <c r="A14" s="354"/>
      <c r="B14" s="5"/>
      <c r="C14" s="295" t="s">
        <v>11</v>
      </c>
      <c r="D14" s="384">
        <v>65732.30099498614</v>
      </c>
      <c r="E14" s="296">
        <v>10868.535771795685</v>
      </c>
      <c r="F14" s="385">
        <v>1367.137918</v>
      </c>
      <c r="G14" s="371">
        <v>16190.973807074723</v>
      </c>
      <c r="H14" s="296">
        <v>682.1197019068813</v>
      </c>
      <c r="I14" s="293">
        <v>0</v>
      </c>
      <c r="J14" s="384">
        <v>15858.645248272256</v>
      </c>
      <c r="K14" s="296">
        <v>2416.5751695420518</v>
      </c>
      <c r="L14" s="385">
        <v>0</v>
      </c>
      <c r="M14" s="371">
        <v>97781.92005033312</v>
      </c>
      <c r="N14" s="296">
        <v>13967.23064324462</v>
      </c>
      <c r="O14" s="293">
        <v>1367.137918</v>
      </c>
      <c r="P14" s="372"/>
      <c r="U14" s="363"/>
    </row>
    <row r="15" spans="1:21" s="257" customFormat="1" ht="30" customHeight="1">
      <c r="A15" s="373"/>
      <c r="B15" s="259"/>
      <c r="C15" s="374" t="s">
        <v>153</v>
      </c>
      <c r="D15" s="375"/>
      <c r="E15" s="326"/>
      <c r="F15" s="376"/>
      <c r="G15" s="377"/>
      <c r="H15" s="326"/>
      <c r="I15" s="327"/>
      <c r="J15" s="375"/>
      <c r="K15" s="326"/>
      <c r="L15" s="376"/>
      <c r="M15" s="377"/>
      <c r="N15" s="326"/>
      <c r="O15" s="327"/>
      <c r="P15" s="378"/>
      <c r="U15" s="379"/>
    </row>
    <row r="16" spans="1:21" s="2" customFormat="1" ht="16.5" customHeight="1">
      <c r="A16" s="354"/>
      <c r="B16" s="5"/>
      <c r="C16" s="290" t="s">
        <v>106</v>
      </c>
      <c r="D16" s="380">
        <v>15797.405302402425</v>
      </c>
      <c r="E16" s="291">
        <v>17797.435515896672</v>
      </c>
      <c r="F16" s="381">
        <v>17910.963533000002</v>
      </c>
      <c r="G16" s="382">
        <v>237.42000000000002</v>
      </c>
      <c r="H16" s="291">
        <v>1975.85</v>
      </c>
      <c r="I16" s="383">
        <v>212</v>
      </c>
      <c r="J16" s="380">
        <v>470.566667</v>
      </c>
      <c r="K16" s="291">
        <v>342.037606</v>
      </c>
      <c r="L16" s="381">
        <v>95</v>
      </c>
      <c r="M16" s="371">
        <v>16505.391969402426</v>
      </c>
      <c r="N16" s="296">
        <v>20115.323121896672</v>
      </c>
      <c r="O16" s="293">
        <v>18217.963533000002</v>
      </c>
      <c r="P16" s="372"/>
      <c r="U16" s="363"/>
    </row>
    <row r="17" spans="1:21" s="2" customFormat="1" ht="16.5" customHeight="1">
      <c r="A17" s="354"/>
      <c r="B17" s="7"/>
      <c r="C17" s="290" t="s">
        <v>107</v>
      </c>
      <c r="D17" s="380">
        <v>1127.9843419176318</v>
      </c>
      <c r="E17" s="291">
        <v>2389.9609615277914</v>
      </c>
      <c r="F17" s="381">
        <v>1740.906894</v>
      </c>
      <c r="G17" s="382">
        <v>31</v>
      </c>
      <c r="H17" s="291">
        <v>11.07</v>
      </c>
      <c r="I17" s="383">
        <v>50.06</v>
      </c>
      <c r="J17" s="380">
        <v>788.2276899999999</v>
      </c>
      <c r="K17" s="291">
        <v>10.07</v>
      </c>
      <c r="L17" s="381">
        <v>0.06</v>
      </c>
      <c r="M17" s="371">
        <v>1947.2120319176317</v>
      </c>
      <c r="N17" s="296">
        <v>2411.1009615277917</v>
      </c>
      <c r="O17" s="293">
        <v>1791.0268939999999</v>
      </c>
      <c r="P17" s="372"/>
      <c r="U17" s="363"/>
    </row>
    <row r="18" spans="1:21" s="2" customFormat="1" ht="16.5" customHeight="1">
      <c r="A18" s="354"/>
      <c r="B18" s="7"/>
      <c r="C18" s="290" t="s">
        <v>108</v>
      </c>
      <c r="D18" s="380">
        <v>2188.701203</v>
      </c>
      <c r="E18" s="291">
        <v>3847.960975</v>
      </c>
      <c r="F18" s="381">
        <v>3164.540433</v>
      </c>
      <c r="G18" s="382">
        <v>577.894357</v>
      </c>
      <c r="H18" s="291">
        <v>342.037606</v>
      </c>
      <c r="I18" s="383">
        <v>95</v>
      </c>
      <c r="J18" s="380">
        <v>139.42</v>
      </c>
      <c r="K18" s="291">
        <v>13.45</v>
      </c>
      <c r="L18" s="381">
        <v>429.80579709999995</v>
      </c>
      <c r="M18" s="371">
        <v>2906.0155600000003</v>
      </c>
      <c r="N18" s="296">
        <v>4203.448581</v>
      </c>
      <c r="O18" s="293">
        <v>3689.3462301</v>
      </c>
      <c r="P18" s="372"/>
      <c r="U18" s="363"/>
    </row>
    <row r="19" spans="1:21" s="2" customFormat="1" ht="18" customHeight="1">
      <c r="A19" s="354"/>
      <c r="B19" s="7"/>
      <c r="C19" s="295" t="s">
        <v>11</v>
      </c>
      <c r="D19" s="384">
        <v>19114.090847320058</v>
      </c>
      <c r="E19" s="296">
        <v>24035.35745242446</v>
      </c>
      <c r="F19" s="385">
        <v>22816.410860000004</v>
      </c>
      <c r="G19" s="371">
        <v>846.314357</v>
      </c>
      <c r="H19" s="296">
        <v>2328.957606</v>
      </c>
      <c r="I19" s="293">
        <v>357.06</v>
      </c>
      <c r="J19" s="384">
        <v>1398.214357</v>
      </c>
      <c r="K19" s="296">
        <v>365.55760599999996</v>
      </c>
      <c r="L19" s="385">
        <v>524.8657971</v>
      </c>
      <c r="M19" s="371">
        <v>21358.619561320058</v>
      </c>
      <c r="N19" s="296">
        <v>26729.87266442446</v>
      </c>
      <c r="O19" s="293">
        <v>23698.336657100004</v>
      </c>
      <c r="P19" s="372"/>
      <c r="U19" s="363"/>
    </row>
    <row r="20" spans="1:21" s="257" customFormat="1" ht="30" customHeight="1">
      <c r="A20" s="373"/>
      <c r="B20" s="259"/>
      <c r="C20" s="374" t="s">
        <v>154</v>
      </c>
      <c r="D20" s="375"/>
      <c r="E20" s="326"/>
      <c r="F20" s="376"/>
      <c r="G20" s="377"/>
      <c r="H20" s="326"/>
      <c r="I20" s="327"/>
      <c r="J20" s="375"/>
      <c r="K20" s="326"/>
      <c r="L20" s="376"/>
      <c r="M20" s="377"/>
      <c r="N20" s="326"/>
      <c r="O20" s="327"/>
      <c r="P20" s="378"/>
      <c r="U20" s="379"/>
    </row>
    <row r="21" spans="1:21" s="2" customFormat="1" ht="16.5" customHeight="1">
      <c r="A21" s="354"/>
      <c r="B21" s="10"/>
      <c r="C21" s="290" t="s">
        <v>106</v>
      </c>
      <c r="D21" s="380">
        <v>12</v>
      </c>
      <c r="E21" s="291">
        <v>6</v>
      </c>
      <c r="F21" s="381">
        <v>0</v>
      </c>
      <c r="G21" s="382">
        <v>241.0898596089239</v>
      </c>
      <c r="H21" s="291">
        <v>5</v>
      </c>
      <c r="I21" s="383">
        <v>0</v>
      </c>
      <c r="J21" s="380">
        <v>70.14910711811024</v>
      </c>
      <c r="K21" s="291">
        <v>0</v>
      </c>
      <c r="L21" s="381">
        <v>0</v>
      </c>
      <c r="M21" s="371">
        <v>323.23896672703415</v>
      </c>
      <c r="N21" s="296">
        <v>11</v>
      </c>
      <c r="O21" s="293">
        <v>0</v>
      </c>
      <c r="P21" s="372"/>
      <c r="U21" s="363"/>
    </row>
    <row r="22" spans="1:21" s="2" customFormat="1" ht="16.5" customHeight="1">
      <c r="A22" s="354"/>
      <c r="B22" s="10"/>
      <c r="C22" s="290" t="s">
        <v>107</v>
      </c>
      <c r="D22" s="380">
        <v>0</v>
      </c>
      <c r="E22" s="291">
        <v>0</v>
      </c>
      <c r="F22" s="381">
        <v>0</v>
      </c>
      <c r="G22" s="382">
        <v>97.710768</v>
      </c>
      <c r="H22" s="291">
        <v>0</v>
      </c>
      <c r="I22" s="383">
        <v>0</v>
      </c>
      <c r="J22" s="380">
        <v>55.430626999999994</v>
      </c>
      <c r="K22" s="291">
        <v>0</v>
      </c>
      <c r="L22" s="381">
        <v>0</v>
      </c>
      <c r="M22" s="371">
        <v>153.141395</v>
      </c>
      <c r="N22" s="296">
        <v>0</v>
      </c>
      <c r="O22" s="293">
        <v>0</v>
      </c>
      <c r="P22" s="372"/>
      <c r="U22" s="363"/>
    </row>
    <row r="23" spans="1:21" s="2" customFormat="1" ht="16.5" customHeight="1">
      <c r="A23" s="354"/>
      <c r="B23" s="10"/>
      <c r="C23" s="290" t="s">
        <v>108</v>
      </c>
      <c r="D23" s="380">
        <v>12</v>
      </c>
      <c r="E23" s="291">
        <v>6</v>
      </c>
      <c r="F23" s="381">
        <v>0</v>
      </c>
      <c r="G23" s="382">
        <v>68.23705511811023</v>
      </c>
      <c r="H23" s="291">
        <v>0</v>
      </c>
      <c r="I23" s="383">
        <v>0</v>
      </c>
      <c r="J23" s="380">
        <v>297.02666060892386</v>
      </c>
      <c r="K23" s="291">
        <v>5</v>
      </c>
      <c r="L23" s="381">
        <v>0</v>
      </c>
      <c r="M23" s="371">
        <v>377.2637157270341</v>
      </c>
      <c r="N23" s="296">
        <v>11</v>
      </c>
      <c r="O23" s="293">
        <v>0</v>
      </c>
      <c r="P23" s="372"/>
      <c r="U23" s="363"/>
    </row>
    <row r="24" spans="1:21" s="6" customFormat="1" ht="18" customHeight="1">
      <c r="A24" s="363"/>
      <c r="B24" s="11"/>
      <c r="C24" s="331" t="s">
        <v>11</v>
      </c>
      <c r="D24" s="386">
        <v>24</v>
      </c>
      <c r="E24" s="387">
        <v>12</v>
      </c>
      <c r="F24" s="388">
        <v>0</v>
      </c>
      <c r="G24" s="389">
        <v>407.0376827270341</v>
      </c>
      <c r="H24" s="387">
        <v>5</v>
      </c>
      <c r="I24" s="390">
        <v>0</v>
      </c>
      <c r="J24" s="386">
        <v>422.60639472703406</v>
      </c>
      <c r="K24" s="387">
        <v>5</v>
      </c>
      <c r="L24" s="388">
        <v>0</v>
      </c>
      <c r="M24" s="389">
        <v>853.6440774540681</v>
      </c>
      <c r="N24" s="387">
        <v>22</v>
      </c>
      <c r="O24" s="390">
        <v>0</v>
      </c>
      <c r="P24" s="391"/>
      <c r="U24" s="363"/>
    </row>
    <row r="25" spans="1:21" s="2" customFormat="1" ht="18" customHeight="1">
      <c r="A25" s="354"/>
      <c r="B25" s="8"/>
      <c r="C25" s="295"/>
      <c r="E25" s="12"/>
      <c r="F25" s="12"/>
      <c r="G25" s="12"/>
      <c r="H25" s="12"/>
      <c r="I25" s="12"/>
      <c r="J25" s="12"/>
      <c r="K25" s="12"/>
      <c r="L25" s="12"/>
      <c r="M25" s="12"/>
      <c r="P25" s="363"/>
      <c r="U25" s="363"/>
    </row>
  </sheetData>
  <sheetProtection formatCells="0" formatColumns="0" formatRows="0"/>
  <mergeCells count="4">
    <mergeCell ref="C3:O3"/>
    <mergeCell ref="C4:O4"/>
    <mergeCell ref="C5:O5"/>
    <mergeCell ref="C2:O2"/>
  </mergeCells>
  <conditionalFormatting sqref="M9:P9 D21:P24 D16:P19 D11:P14">
    <cfRule type="expression" priority="4" dxfId="0" stopIfTrue="1">
      <formula>AND(D9&lt;&gt;"",OR(D9&lt;0,NOT(ISNUMBER(D9))))</formula>
    </cfRule>
  </conditionalFormatting>
  <printOptions/>
  <pageMargins left="0.75" right="0.75" top="1" bottom="1" header="0.5" footer="0.5"/>
  <pageSetup fitToHeight="1" fitToWidth="1" horizontalDpi="600" verticalDpi="600" orientation="portrait" paperSize="9" scale="47" r:id="rId1"/>
  <headerFooter alignWithMargins="0">
    <oddFooter>&amp;C2010 Triennial Central Bank Survey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BIS-BRI-BIZ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forms for the Triennial Central Bank Survey</dc:title>
  <dc:subject/>
  <dc:creator>Carlos Mallo</dc:creator>
  <cp:keywords>Triennial  Survey, Amounts outstanding, BIS</cp:keywords>
  <dc:description>Report forms for the Triennial Central Bank Survey, 2010 ( Amounts outstanding )</dc:description>
  <cp:lastModifiedBy>Burcu  Tunç</cp:lastModifiedBy>
  <cp:lastPrinted>2012-11-22T13:05:51Z</cp:lastPrinted>
  <dcterms:created xsi:type="dcterms:W3CDTF">2000-03-23T14:24:07Z</dcterms:created>
  <dcterms:modified xsi:type="dcterms:W3CDTF">2013-11-20T11:57:49Z</dcterms:modified>
  <cp:category>Reporting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