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7280" windowHeight="9585" tabRatio="714" firstSheet="1" activeTab="1"/>
  </bookViews>
  <sheets>
    <sheet name="General_Checks" sheetId="1" state="hidden" r:id="rId1"/>
    <sheet name="Contents" sheetId="2" r:id="rId2"/>
    <sheet name="1" sheetId="3" r:id="rId3"/>
    <sheet name="OUT_1_Check" sheetId="4" state="hidden" r:id="rId4"/>
    <sheet name="2" sheetId="5" r:id="rId5"/>
    <sheet name="OUT_2_Check" sheetId="6" state="hidden" r:id="rId6"/>
    <sheet name="3" sheetId="7" r:id="rId7"/>
    <sheet name="OUT_3_Check" sheetId="8" state="hidden" r:id="rId8"/>
    <sheet name="4" sheetId="9" r:id="rId9"/>
    <sheet name="OUT_4_Check" sheetId="10" state="hidden" r:id="rId10"/>
    <sheet name="5" sheetId="11" r:id="rId11"/>
    <sheet name="CDS_Check" sheetId="12" state="hidden" r:id="rId12"/>
  </sheets>
  <definedNames>
    <definedName name="_xlnm.Print_Area" localSheetId="2">'1'!$A$1:$AR$46</definedName>
    <definedName name="_xlnm.Print_Area" localSheetId="4">'2'!$A$1:$AR$44</definedName>
    <definedName name="_xlnm.Print_Area" localSheetId="6">'3'!$A$1:$N$34</definedName>
    <definedName name="_xlnm.Print_Area" localSheetId="8">'4'!$A$1:$O$28</definedName>
    <definedName name="_xlnm.Print_Area" localSheetId="10">'5'!$A$1:$K$26</definedName>
    <definedName name="_xlnm.Print_Area" localSheetId="3">'OUT_1_Check'!$A$1:$AJ$56</definedName>
    <definedName name="_xlnm.Print_Area" localSheetId="5">'OUT_2_Check'!#REF!</definedName>
    <definedName name="_xlnm.Print_Area" localSheetId="7">'OUT_3_Check'!$A$1:$O$43</definedName>
    <definedName name="_xlnm.Print_Area" localSheetId="9">'OUT_4_Check'!$A$1:$S$38</definedName>
    <definedName name="RgFwd">#REF!</definedName>
    <definedName name="RgMatFwd">#REF!</definedName>
    <definedName name="RgMatSwaps">#REF!</definedName>
    <definedName name="RgSpot">#REF!</definedName>
    <definedName name="RgSwaps">#REF!</definedName>
  </definedNames>
  <calcPr fullCalcOnLoad="1"/>
</workbook>
</file>

<file path=xl/sharedStrings.xml><?xml version="1.0" encoding="utf-8"?>
<sst xmlns="http://schemas.openxmlformats.org/spreadsheetml/2006/main" count="617" uniqueCount="189">
  <si>
    <t>OUTRIGHT FORWARDS 
AND FOREIGN EXCHANGE SWAPS ³</t>
  </si>
  <si>
    <t>Central Bank Survey of Foreign Exchange and</t>
  </si>
  <si>
    <t>Derivatives Market Activity</t>
  </si>
  <si>
    <t>(in millions of USD)</t>
  </si>
  <si>
    <t>Instruments</t>
  </si>
  <si>
    <t>USD</t>
  </si>
  <si>
    <t>JPY</t>
  </si>
  <si>
    <t>GBP</t>
  </si>
  <si>
    <t>CHF</t>
  </si>
  <si>
    <t>TOT</t>
  </si>
  <si>
    <t xml:space="preserve"> </t>
  </si>
  <si>
    <t>TOTAL</t>
  </si>
  <si>
    <t>Sold</t>
  </si>
  <si>
    <t>Bought</t>
  </si>
  <si>
    <t>TOTAL OTC OPTIONS</t>
  </si>
  <si>
    <t>TOTAL FX CONTRACTS</t>
  </si>
  <si>
    <t>FORWARD RATE</t>
  </si>
  <si>
    <t>AGREEMENTS</t>
  </si>
  <si>
    <t>OTC OPTIONS</t>
  </si>
  <si>
    <t>TOTAL CONTRACTS</t>
  </si>
  <si>
    <t>Table 1</t>
  </si>
  <si>
    <t>OUTRIGHT FORWARDS AND</t>
  </si>
  <si>
    <t>TOTAL INCLUDING GOLD</t>
  </si>
  <si>
    <t>CURRENCY SWAPS</t>
  </si>
  <si>
    <t>Memorandum items:</t>
  </si>
  <si>
    <t>Table 2</t>
  </si>
  <si>
    <t>SWAPS</t>
  </si>
  <si>
    <t>CONTRACTS</t>
  </si>
  <si>
    <t>Table 3</t>
  </si>
  <si>
    <t>Equity-linked derivatives</t>
  </si>
  <si>
    <t>Precious metals</t>
  </si>
  <si>
    <t>Other</t>
  </si>
  <si>
    <t>Credit</t>
  </si>
  <si>
    <t>US</t>
  </si>
  <si>
    <t>Total</t>
  </si>
  <si>
    <t>(other than gold)</t>
  </si>
  <si>
    <t>commo-dities</t>
  </si>
  <si>
    <t>deriva-tives</t>
  </si>
  <si>
    <t>FORWARDS AND SWAPS</t>
  </si>
  <si>
    <t>Table 4</t>
  </si>
  <si>
    <t>NOTIONAL AMOUNTS OUTSTANDING OF</t>
  </si>
  <si>
    <t>OTC DERIVATIVES CONTRACTS</t>
  </si>
  <si>
    <t>Forwards and swaps</t>
  </si>
  <si>
    <t>OTC options sold</t>
  </si>
  <si>
    <t>OTC options bought</t>
  </si>
  <si>
    <t>Risk category</t>
  </si>
  <si>
    <t>One year or less</t>
  </si>
  <si>
    <t>Over one year and up to five years</t>
  </si>
  <si>
    <t>Over five years</t>
  </si>
  <si>
    <t>FOREIGN EXCHANGE</t>
  </si>
  <si>
    <t>AND GOLD CONTRACTS</t>
  </si>
  <si>
    <t>INTEREST RATE</t>
  </si>
  <si>
    <t>EQUITY</t>
  </si>
  <si>
    <t>EUR</t>
  </si>
  <si>
    <t>¹  Any instrument whose price is assumed to be mainly determined by the price of an equity or a stock index, a commodity or the creditworthiness of a</t>
  </si>
  <si>
    <t>particular reference credit.  ²  Excluding Albania, Bulgaria, Hungary, Poland, Romania and the successor republics of the former Czechoslovakia, Soviet Union</t>
  </si>
  <si>
    <t>Other Asian ³</t>
  </si>
  <si>
    <t>¹  All instruments where all the legs are exposed to one and only one currency's interest rate, including all fixed/floating and floating/floating</t>
  </si>
  <si>
    <t>FOREIGN EXCHANGE SWAPS ³</t>
  </si>
  <si>
    <t>SINGLE-CURRENCY INTEREST RATE DERIVATIVES ¹</t>
  </si>
  <si>
    <t>EQUITY, COMMODITY, CREDIT AND "OTHER" DERIVATIVES ¹</t>
  </si>
  <si>
    <t>DKK</t>
  </si>
  <si>
    <t>BRL</t>
  </si>
  <si>
    <t>CZK</t>
  </si>
  <si>
    <t>HKD</t>
  </si>
  <si>
    <t>HUF</t>
  </si>
  <si>
    <t>KRW</t>
  </si>
  <si>
    <t>MXN</t>
  </si>
  <si>
    <t>PHP</t>
  </si>
  <si>
    <t>PLN</t>
  </si>
  <si>
    <t>RUB</t>
  </si>
  <si>
    <t>THB</t>
  </si>
  <si>
    <t>TRL</t>
  </si>
  <si>
    <t>TWD</t>
  </si>
  <si>
    <t>ZAR</t>
  </si>
  <si>
    <t>CNY</t>
  </si>
  <si>
    <t>IDR</t>
  </si>
  <si>
    <t>INR</t>
  </si>
  <si>
    <t>NZD</t>
  </si>
  <si>
    <t>FOREIGN EXCHANGE AND GOLD CONTRACTS ¹</t>
  </si>
  <si>
    <t xml:space="preserve">commodity or credit risk. </t>
  </si>
  <si>
    <t>NOK</t>
  </si>
  <si>
    <t>SGD</t>
  </si>
  <si>
    <t xml:space="preserve">¹  All instruments involving exposure to more than one currency, whether in interest rates or exchange rates.  ² Additional currencies in which the reporter </t>
  </si>
  <si>
    <t xml:space="preserve">has a material amount of contracts outstanding.  ³ If swaps are executed on a forward/forward basis, the two forward parts of the transaction should be reported separately.  </t>
  </si>
  <si>
    <t>Other ²</t>
  </si>
  <si>
    <t>single-currency interest rate contracts.  ²   Additional currencies in which the reporter has a material amount of contracts outstanding.</t>
  </si>
  <si>
    <t>³  Any instrument where the transaction is highly leveraged and/or the notional amount is variable and where a decomposition into</t>
  </si>
  <si>
    <t>Japanese</t>
  </si>
  <si>
    <t>European ²</t>
  </si>
  <si>
    <t>Gross positive market values</t>
  </si>
  <si>
    <t>Gross negative market values</t>
  </si>
  <si>
    <r>
      <t>deriva-tives</t>
    </r>
    <r>
      <rPr>
        <b/>
        <vertAlign val="superscript"/>
        <sz val="11"/>
        <rFont val="TimesNewRomanPS"/>
        <family val="0"/>
      </rPr>
      <t xml:space="preserve"> 4</t>
    </r>
  </si>
  <si>
    <r>
      <t>4</t>
    </r>
    <r>
      <rPr>
        <sz val="11"/>
        <rFont val="TimesNewRomanPS"/>
        <family val="0"/>
      </rPr>
      <t xml:space="preserve">  Inlcuding currency warrants and multicurrency swaptions. </t>
    </r>
    <r>
      <rPr>
        <vertAlign val="superscript"/>
        <sz val="11"/>
        <rFont val="TimesNewRomanPS"/>
        <family val="0"/>
      </rPr>
      <t xml:space="preserve"> 5</t>
    </r>
    <r>
      <rPr>
        <sz val="11"/>
        <rFont val="TimesNewRomanPS"/>
        <family val="0"/>
      </rPr>
      <t xml:space="preserve">  Any instrument where the transaction is highly leveraged and/or the notional amount is variable </t>
    </r>
  </si>
  <si>
    <r>
      <t xml:space="preserve">and Yugoslavia.  ³  All countries in Asia other than Japan.  </t>
    </r>
    <r>
      <rPr>
        <vertAlign val="superscript"/>
        <sz val="11"/>
        <rFont val="TimesNewRomanPS"/>
        <family val="0"/>
      </rPr>
      <t xml:space="preserve">4 </t>
    </r>
    <r>
      <rPr>
        <sz val="11"/>
        <rFont val="TimesNewRomanPS"/>
        <family val="0"/>
      </rPr>
      <t xml:space="preserve"> Any instrument which does not involve an exposure to foreign exchange, interest rate, equity,</t>
    </r>
  </si>
  <si>
    <r>
      <t xml:space="preserve">OTC OPTIONS </t>
    </r>
    <r>
      <rPr>
        <b/>
        <vertAlign val="superscript"/>
        <sz val="11"/>
        <rFont val="TimesNewRomanPS"/>
        <family val="0"/>
      </rPr>
      <t>4</t>
    </r>
  </si>
  <si>
    <r>
      <t xml:space="preserve">and where a decomposition into individual plain vanilla components is impractical or impossible.   </t>
    </r>
    <r>
      <rPr>
        <vertAlign val="superscript"/>
        <sz val="11"/>
        <rFont val="TimesNewRomanPS"/>
        <family val="0"/>
      </rPr>
      <t>6</t>
    </r>
    <r>
      <rPr>
        <sz val="11"/>
        <rFont val="TimesNewRomanPS"/>
        <family val="0"/>
      </rPr>
      <t xml:space="preserve"> Gross market values of total FX contracts.</t>
    </r>
  </si>
  <si>
    <t>Other products ³</t>
  </si>
  <si>
    <r>
      <t xml:space="preserve">individual plain vanilla components is impractical or impossible. </t>
    </r>
    <r>
      <rPr>
        <vertAlign val="superscript"/>
        <sz val="11"/>
        <rFont val="TimesNewRomanPS"/>
        <family val="0"/>
      </rPr>
      <t xml:space="preserve">  4 </t>
    </r>
    <r>
      <rPr>
        <sz val="11"/>
        <rFont val="TimesNewRomanPS"/>
        <family val="0"/>
      </rPr>
      <t>Gross market values of total interest rate contracts.</t>
    </r>
  </si>
  <si>
    <r>
      <t>Other products</t>
    </r>
    <r>
      <rPr>
        <vertAlign val="superscript"/>
        <sz val="11"/>
        <rFont val="TimesNewRomanPS"/>
        <family val="0"/>
      </rPr>
      <t xml:space="preserve"> 5</t>
    </r>
  </si>
  <si>
    <r>
      <t xml:space="preserve">Gross positive market values </t>
    </r>
    <r>
      <rPr>
        <vertAlign val="superscript"/>
        <sz val="11"/>
        <rFont val="TimesNewRomanPS"/>
        <family val="0"/>
      </rPr>
      <t>4</t>
    </r>
  </si>
  <si>
    <r>
      <t xml:space="preserve">Gross negative market values </t>
    </r>
    <r>
      <rPr>
        <vertAlign val="superscript"/>
        <sz val="11"/>
        <rFont val="TimesNewRomanPS"/>
        <family val="0"/>
      </rPr>
      <t>4</t>
    </r>
  </si>
  <si>
    <r>
      <t xml:space="preserve">Gross positive market values </t>
    </r>
    <r>
      <rPr>
        <vertAlign val="superscript"/>
        <sz val="11"/>
        <rFont val="TimesNewRomanPS"/>
        <family val="0"/>
      </rPr>
      <t>6</t>
    </r>
  </si>
  <si>
    <r>
      <t xml:space="preserve">Gross negative market values </t>
    </r>
    <r>
      <rPr>
        <vertAlign val="superscript"/>
        <sz val="11"/>
        <rFont val="TimesNewRomanPS"/>
        <family val="0"/>
      </rPr>
      <t>6</t>
    </r>
  </si>
  <si>
    <t>Nominal or notional principal amounts outstanding at end-June 2007</t>
  </si>
  <si>
    <t>by remaining maturity at end-June 2007</t>
  </si>
  <si>
    <t xml:space="preserve">     with reporting dealers</t>
  </si>
  <si>
    <t xml:space="preserve">     with other financial institutions</t>
  </si>
  <si>
    <t xml:space="preserve">     with non-financial customers</t>
  </si>
  <si>
    <t>Threshold</t>
  </si>
  <si>
    <t>ARS</t>
  </si>
  <si>
    <t>BHD</t>
  </si>
  <si>
    <t>CLP</t>
  </si>
  <si>
    <t>COP</t>
  </si>
  <si>
    <t>EEK</t>
  </si>
  <si>
    <t>ILS</t>
  </si>
  <si>
    <t>LTL</t>
  </si>
  <si>
    <t>LVL</t>
  </si>
  <si>
    <t>MYR</t>
  </si>
  <si>
    <t>PEN</t>
  </si>
  <si>
    <t>SAR</t>
  </si>
  <si>
    <t>SIT</t>
  </si>
  <si>
    <t>SKK</t>
  </si>
  <si>
    <t>OTHER</t>
  </si>
  <si>
    <t>Latin American</t>
  </si>
  <si>
    <t>Inter-tables</t>
  </si>
  <si>
    <t>TOTAL FX CONTRACTS INCLUDING GOLD</t>
  </si>
  <si>
    <t>TOTAL INTEREST RATE CONTRACTS</t>
  </si>
  <si>
    <t>REPORTING TABLE</t>
  </si>
  <si>
    <t># Errors</t>
  </si>
  <si>
    <t>OUT_1</t>
  </si>
  <si>
    <t>OUT_2</t>
  </si>
  <si>
    <t>OUT_3</t>
  </si>
  <si>
    <t>OUT_4</t>
  </si>
  <si>
    <t>CREDIT DEFAULT SWAPS</t>
  </si>
  <si>
    <t>Sovereigns</t>
  </si>
  <si>
    <t>SINGLE-NAME INSTRUMENTS</t>
  </si>
  <si>
    <t>MULTI-NAME INSTRUMENTS</t>
  </si>
  <si>
    <t>CDS_Sector</t>
  </si>
  <si>
    <t>Table 5</t>
  </si>
  <si>
    <t>Nominal or notional principal amounts outstanding and gross-market values at end-June 2007</t>
  </si>
  <si>
    <t>Amounts Outstanding</t>
  </si>
  <si>
    <t>Gross market values</t>
  </si>
  <si>
    <t>Non-sovereigns</t>
  </si>
  <si>
    <t>TOTAL CDS</t>
  </si>
  <si>
    <t>BGN</t>
  </si>
  <si>
    <t>RON</t>
  </si>
  <si>
    <t>SEK</t>
  </si>
  <si>
    <t>CAD</t>
  </si>
  <si>
    <t>AUD</t>
  </si>
  <si>
    <t>FORWARD RATE AGREEMENTS</t>
  </si>
  <si>
    <t>FOREIGN EXCHANGE
 AND GOLD CONTRACTS</t>
  </si>
  <si>
    <t>FOREIGN EXCHANGE CONTRACTS</t>
  </si>
  <si>
    <t>INTEREST RATE CONTRACTS</t>
  </si>
  <si>
    <t>EQUITY CONTRACTS</t>
  </si>
  <si>
    <t/>
  </si>
  <si>
    <r>
      <t xml:space="preserve">Other </t>
    </r>
    <r>
      <rPr>
        <b/>
        <vertAlign val="superscript"/>
        <sz val="11"/>
        <rFont val="TimesNewRomanPS"/>
        <family val="0"/>
      </rPr>
      <t>4</t>
    </r>
  </si>
  <si>
    <t>Foreign Exchange and Gold Contracts</t>
  </si>
  <si>
    <t>Single-Curreny Interest Rate Derivatives</t>
  </si>
  <si>
    <t>Equity, Commodity, Credit and "Other" Derivatives</t>
  </si>
  <si>
    <t>Credit Default Swaps</t>
  </si>
  <si>
    <t>Notional Amounts of Outstanding OTC Derivatives Contracts by remaining maturity</t>
  </si>
  <si>
    <t>Central Bank Survey of Foreign Exchange and Derivatives Market Activity</t>
  </si>
  <si>
    <t>TRY</t>
  </si>
  <si>
    <r>
      <t xml:space="preserve">OTC OPTIONS </t>
    </r>
    <r>
      <rPr>
        <b/>
        <vertAlign val="superscript"/>
        <sz val="11"/>
        <rFont val="Arial"/>
        <family val="2"/>
      </rPr>
      <t>4</t>
    </r>
  </si>
  <si>
    <r>
      <t>Other products</t>
    </r>
    <r>
      <rPr>
        <vertAlign val="superscript"/>
        <sz val="11"/>
        <rFont val="Arial"/>
        <family val="2"/>
      </rPr>
      <t xml:space="preserve"> 5</t>
    </r>
  </si>
  <si>
    <r>
      <t xml:space="preserve">Gross positive market values </t>
    </r>
    <r>
      <rPr>
        <vertAlign val="superscript"/>
        <sz val="11"/>
        <rFont val="Arial"/>
        <family val="2"/>
      </rPr>
      <t>6</t>
    </r>
  </si>
  <si>
    <r>
      <t xml:space="preserve">Gross negative market values </t>
    </r>
    <r>
      <rPr>
        <vertAlign val="superscript"/>
        <sz val="11"/>
        <rFont val="Arial"/>
        <family val="2"/>
      </rPr>
      <t>6</t>
    </r>
  </si>
  <si>
    <r>
      <t xml:space="preserve">¹  All instruments involving exposure to more than one currency, whether in interest rates or exchange rates.  ² Additional currencies in which the reporter has a material amount of contracts outstanding.  ³ If swaps are executed on a forward/forward basis, the two forward parts of the transaction should be reported separately. </t>
    </r>
    <r>
      <rPr>
        <vertAlign val="superscript"/>
        <sz val="11"/>
        <rFont val="Arial"/>
        <family val="2"/>
      </rPr>
      <t>4</t>
    </r>
    <r>
      <rPr>
        <sz val="11"/>
        <rFont val="Arial"/>
        <family val="2"/>
      </rPr>
      <t xml:space="preserve">  Including currency warrants and multicurrency swaptions.  </t>
    </r>
    <r>
      <rPr>
        <vertAlign val="superscript"/>
        <sz val="11"/>
        <rFont val="Arial"/>
        <family val="2"/>
      </rPr>
      <t>5</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6</t>
    </r>
    <r>
      <rPr>
        <sz val="11"/>
        <rFont val="Arial"/>
        <family val="2"/>
      </rPr>
      <t xml:space="preserve"> Gross market values of total FX contracts.</t>
    </r>
  </si>
  <si>
    <r>
      <t xml:space="preserve">Gross positive market values </t>
    </r>
    <r>
      <rPr>
        <vertAlign val="superscript"/>
        <sz val="11"/>
        <rFont val="Arial"/>
        <family val="2"/>
      </rPr>
      <t>4</t>
    </r>
  </si>
  <si>
    <r>
      <t xml:space="preserve">Gross negative market values </t>
    </r>
    <r>
      <rPr>
        <vertAlign val="superscript"/>
        <sz val="11"/>
        <rFont val="Arial"/>
        <family val="2"/>
      </rPr>
      <t>4</t>
    </r>
  </si>
  <si>
    <r>
      <t xml:space="preserve">¹  All instruments where all the legs are exposed to one and only one currency's interest rate, including all fixed/floating and floating/floating single-currency interest rate contracts.  ²   Additional currencies in which the reporter has a material amount of contracts outstanding. ³  Any instrument where the transaction is highly leveraged and/or the notional amount is variable and where a decomposition into individual plain vanilla components is impractical or impossible.  </t>
    </r>
    <r>
      <rPr>
        <vertAlign val="superscript"/>
        <sz val="11"/>
        <rFont val="Arial"/>
        <family val="2"/>
      </rPr>
      <t xml:space="preserve"> 4</t>
    </r>
    <r>
      <rPr>
        <sz val="11"/>
        <rFont val="Arial"/>
        <family val="2"/>
      </rPr>
      <t xml:space="preserve"> Gross market values of total interest rate contracts.</t>
    </r>
  </si>
  <si>
    <r>
      <t xml:space="preserve">deriva-tives </t>
    </r>
    <r>
      <rPr>
        <b/>
        <vertAlign val="superscript"/>
        <sz val="11"/>
        <rFont val="TimesNewRomanPS"/>
        <family val="0"/>
      </rPr>
      <t>5</t>
    </r>
  </si>
  <si>
    <r>
      <t>deriva-tives</t>
    </r>
    <r>
      <rPr>
        <b/>
        <vertAlign val="superscript"/>
        <sz val="11"/>
        <rFont val="TimesNewRomanPS"/>
        <family val="0"/>
      </rPr>
      <t xml:space="preserve"> 6</t>
    </r>
  </si>
  <si>
    <r>
      <t>1</t>
    </r>
    <r>
      <rPr>
        <sz val="11"/>
        <rFont val="TimesNewRomanPS"/>
        <family val="0"/>
      </rPr>
      <t xml:space="preserve">  Any instrument whose price is assumed to be mainly determined by the price of an equity or a stock index, a commodity or the creditworthiness of a particular reference credit.   </t>
    </r>
    <r>
      <rPr>
        <vertAlign val="superscript"/>
        <sz val="11"/>
        <rFont val="TimesNewRomanPS"/>
        <family val="0"/>
      </rPr>
      <t>2</t>
    </r>
    <r>
      <rPr>
        <sz val="11"/>
        <rFont val="TimesNewRomanPS"/>
        <family val="0"/>
      </rPr>
      <t xml:space="preserve"> Excluding Albania, Bulgaria, Hungary, Poland, Romania and the successor republics of the former Czechoslovakia, Soviet Union and Yugoslavia.   </t>
    </r>
    <r>
      <rPr>
        <vertAlign val="superscript"/>
        <sz val="11"/>
        <rFont val="TimesNewRomanPS"/>
        <family val="0"/>
      </rPr>
      <t>3</t>
    </r>
    <r>
      <rPr>
        <sz val="11"/>
        <rFont val="TimesNewRomanPS"/>
        <family val="0"/>
      </rPr>
      <t xml:space="preserve"> All countries in Asia other than Japan.   </t>
    </r>
    <r>
      <rPr>
        <vertAlign val="superscript"/>
        <sz val="11"/>
        <rFont val="TimesNewRomanPS"/>
        <family val="0"/>
      </rPr>
      <t xml:space="preserve">4 </t>
    </r>
    <r>
      <rPr>
        <sz val="11"/>
        <rFont val="TimesNewRomanPS"/>
        <family val="0"/>
      </rPr>
      <t xml:space="preserve">Africa, Australia, New Zealand and all other countries/regions not listed in the table.   </t>
    </r>
    <r>
      <rPr>
        <vertAlign val="superscript"/>
        <sz val="11"/>
        <rFont val="TimesNewRomanPS"/>
        <family val="0"/>
      </rPr>
      <t>5</t>
    </r>
    <r>
      <rPr>
        <sz val="11"/>
        <rFont val="TimesNewRomanPS"/>
        <family val="0"/>
      </rPr>
      <t xml:space="preserve"> Include CDS.   </t>
    </r>
    <r>
      <rPr>
        <vertAlign val="superscript"/>
        <sz val="11"/>
        <rFont val="TimesNewRomanPS"/>
        <family val="0"/>
      </rPr>
      <t>6</t>
    </r>
    <r>
      <rPr>
        <sz val="11"/>
        <rFont val="TimesNewRomanPS"/>
        <family val="0"/>
      </rPr>
      <t xml:space="preserve"> Any instrument which does not involve an exposure to foreign exchange, interest rate, equity, commodity or credit risk. </t>
    </r>
  </si>
  <si>
    <t>Notional amounts</t>
  </si>
  <si>
    <t>ALL CONTRACTS</t>
  </si>
  <si>
    <r>
      <t xml:space="preserve">           CCPs</t>
    </r>
    <r>
      <rPr>
        <vertAlign val="superscript"/>
        <sz val="11"/>
        <rFont val="Arial"/>
        <family val="2"/>
      </rPr>
      <t>1</t>
    </r>
  </si>
  <si>
    <t xml:space="preserve">           Banks and securities firms</t>
  </si>
  <si>
    <r>
      <t xml:space="preserve">           Insurance firms</t>
    </r>
    <r>
      <rPr>
        <vertAlign val="superscript"/>
        <sz val="11"/>
        <rFont val="Arial"/>
        <family val="2"/>
      </rPr>
      <t>2</t>
    </r>
    <r>
      <rPr>
        <sz val="11"/>
        <rFont val="Arial"/>
        <family val="2"/>
      </rPr>
      <t xml:space="preserve"> (including pension funds)</t>
    </r>
  </si>
  <si>
    <t xml:space="preserve">           SPVs, SPCs or SPEs</t>
  </si>
  <si>
    <t xml:space="preserve">           Hedge funds</t>
  </si>
  <si>
    <t xml:space="preserve">           Other</t>
  </si>
  <si>
    <r>
      <t xml:space="preserve">1 </t>
    </r>
    <r>
      <rPr>
        <sz val="11"/>
        <rFont val="Arial"/>
        <family val="2"/>
      </rPr>
      <t xml:space="preserve">Central Counterparty (CCP)  defined as an entity that interposes itself between counterparties to contracts traded in one or more financial markets, becoming the buyer to every seller and the seller to every buyer.   </t>
    </r>
    <r>
      <rPr>
        <vertAlign val="superscript"/>
        <sz val="11"/>
        <rFont val="Arial"/>
        <family val="2"/>
      </rPr>
      <t>2</t>
    </r>
    <r>
      <rPr>
        <sz val="11"/>
        <rFont val="Arial"/>
        <family val="2"/>
      </rPr>
      <t xml:space="preserve"> Including reinsurance and financial guaranty firms.</t>
    </r>
  </si>
  <si>
    <t>AMOUNTS OUTSTANDING JUNE 2016</t>
  </si>
  <si>
    <t>Nominal or notional principal amounts outstanding at end-June 2016</t>
  </si>
  <si>
    <t>Nominal or notional principal amounts outstanding at end-June 2016, by remaining maturity</t>
  </si>
  <si>
    <t>Nominal or notional principal amounts outstanding and gross-market values at end-June 2016</t>
  </si>
  <si>
    <t xml:space="preserve">              of which CCPs</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</si>
</sst>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0_-;\-* #,##0.00_-;_-* &quot;-&quot;??_-;_-@_-"/>
    <numFmt numFmtId="181" formatCode="_(* #,##0.00_);_(* \(#,##0.00\);_(* &quot;-&quot;??_);_(@_)"/>
    <numFmt numFmtId="182" formatCode="&quot;Fr.&quot;\ #,##0;[Red]&quot;Fr.&quot;\ \-#,##0"/>
    <numFmt numFmtId="183" formatCode="&quot;Fr.&quot;\ #,##0.00;[Red]&quot;Fr.&quot;\ \-#,##0.00"/>
    <numFmt numFmtId="184" formatCode="mmm/yyyy"/>
    <numFmt numFmtId="185" formatCode="#,##0.0"/>
    <numFmt numFmtId="186" formatCode="#,##0.0\ ;\–#,##0.0\ ;\–\ "/>
    <numFmt numFmtId="187" formatCode="#,###\ ;\–#,###\ ;\–\ "/>
  </numFmts>
  <fonts count="89">
    <font>
      <sz val="9"/>
      <name val="Helvetica 65"/>
      <family val="0"/>
    </font>
    <font>
      <b/>
      <sz val="9"/>
      <name val="Helvetica 65"/>
      <family val="0"/>
    </font>
    <font>
      <i/>
      <sz val="9"/>
      <name val="Helvetica 65"/>
      <family val="0"/>
    </font>
    <font>
      <b/>
      <i/>
      <sz val="9"/>
      <name val="Helvetica 65"/>
      <family val="0"/>
    </font>
    <font>
      <sz val="6"/>
      <name val="TimesNewRomanPS"/>
      <family val="0"/>
    </font>
    <font>
      <sz val="9"/>
      <name val="TimesNewRomanPS"/>
      <family val="0"/>
    </font>
    <font>
      <sz val="14"/>
      <name val="TimesNewRomanPS"/>
      <family val="0"/>
    </font>
    <font>
      <b/>
      <i/>
      <sz val="11"/>
      <name val="TimesNewRomanPS"/>
      <family val="0"/>
    </font>
    <font>
      <sz val="11"/>
      <name val="TimesNewRomanPS"/>
      <family val="0"/>
    </font>
    <font>
      <b/>
      <sz val="18"/>
      <name val="TimesNewRomanPS"/>
      <family val="0"/>
    </font>
    <font>
      <b/>
      <u val="single"/>
      <sz val="11"/>
      <name val="TimesNewRomanPS"/>
      <family val="0"/>
    </font>
    <font>
      <u val="single"/>
      <sz val="11"/>
      <name val="TimesNewRomanPS"/>
      <family val="0"/>
    </font>
    <font>
      <b/>
      <sz val="11"/>
      <name val="TimesNewRomanPS"/>
      <family val="0"/>
    </font>
    <font>
      <b/>
      <i/>
      <sz val="12"/>
      <name val="TimesNewRomanPS"/>
      <family val="0"/>
    </font>
    <font>
      <sz val="10"/>
      <name val="TimesNewRomanPS"/>
      <family val="0"/>
    </font>
    <font>
      <b/>
      <i/>
      <sz val="14"/>
      <name val="TimesNewRomanPS"/>
      <family val="0"/>
    </font>
    <font>
      <b/>
      <sz val="14"/>
      <name val="TimesNewRomanPS"/>
      <family val="0"/>
    </font>
    <font>
      <sz val="14"/>
      <name val="Helvetica 65"/>
      <family val="0"/>
    </font>
    <font>
      <sz val="11"/>
      <name val="Helvetica 65"/>
      <family val="0"/>
    </font>
    <font>
      <vertAlign val="superscript"/>
      <sz val="11"/>
      <name val="TimesNewRomanPS"/>
      <family val="0"/>
    </font>
    <font>
      <b/>
      <vertAlign val="superscript"/>
      <sz val="11"/>
      <name val="TimesNewRomanPS"/>
      <family val="0"/>
    </font>
    <font>
      <b/>
      <sz val="14"/>
      <name val="Helvetica 65"/>
      <family val="0"/>
    </font>
    <font>
      <b/>
      <sz val="11"/>
      <color indexed="17"/>
      <name val="Arial"/>
      <family val="2"/>
    </font>
    <font>
      <b/>
      <sz val="11"/>
      <color indexed="61"/>
      <name val="Helvetica 65"/>
      <family val="0"/>
    </font>
    <font>
      <b/>
      <sz val="11"/>
      <color indexed="18"/>
      <name val="Helvetica 65"/>
      <family val="0"/>
    </font>
    <font>
      <b/>
      <sz val="12"/>
      <color indexed="53"/>
      <name val="Helvetica 65"/>
      <family val="0"/>
    </font>
    <font>
      <b/>
      <sz val="11"/>
      <color indexed="40"/>
      <name val="Helvetica 65"/>
      <family val="0"/>
    </font>
    <font>
      <b/>
      <sz val="11"/>
      <color indexed="43"/>
      <name val="Arial"/>
      <family val="2"/>
    </font>
    <font>
      <sz val="10"/>
      <name val="Arial"/>
      <family val="2"/>
    </font>
    <font>
      <u val="single"/>
      <sz val="10"/>
      <color indexed="36"/>
      <name val="Arial"/>
      <family val="2"/>
    </font>
    <font>
      <u val="single"/>
      <sz val="10"/>
      <color indexed="12"/>
      <name val="Arial"/>
      <family val="2"/>
    </font>
    <font>
      <b/>
      <sz val="11"/>
      <name val="Helvetica 65"/>
      <family val="0"/>
    </font>
    <font>
      <sz val="11"/>
      <color indexed="9"/>
      <name val="Helvetica 65"/>
      <family val="0"/>
    </font>
    <font>
      <sz val="11"/>
      <color indexed="9"/>
      <name val="TimesNewRomanPS"/>
      <family val="0"/>
    </font>
    <font>
      <b/>
      <sz val="11"/>
      <color indexed="48"/>
      <name val="Helvetica 65"/>
      <family val="0"/>
    </font>
    <font>
      <b/>
      <sz val="11"/>
      <color indexed="50"/>
      <name val="Arial"/>
      <family val="2"/>
    </font>
    <font>
      <b/>
      <sz val="11"/>
      <color indexed="57"/>
      <name val="Arial"/>
      <family val="2"/>
    </font>
    <font>
      <b/>
      <sz val="11"/>
      <color indexed="49"/>
      <name val="Arial"/>
      <family val="2"/>
    </font>
    <font>
      <b/>
      <sz val="12"/>
      <name val="TimesNewRomanPS"/>
      <family val="0"/>
    </font>
    <font>
      <sz val="12"/>
      <name val="TimesNewRomanPS"/>
      <family val="0"/>
    </font>
    <font>
      <u val="single"/>
      <sz val="12"/>
      <name val="TimesNewRomanPS"/>
      <family val="0"/>
    </font>
    <font>
      <b/>
      <u val="single"/>
      <sz val="12"/>
      <name val="TimesNewRomanPS"/>
      <family val="0"/>
    </font>
    <font>
      <b/>
      <sz val="11"/>
      <color indexed="54"/>
      <name val="Helvetica 65"/>
      <family val="0"/>
    </font>
    <font>
      <sz val="10"/>
      <color indexed="60"/>
      <name val="Arial"/>
      <family val="2"/>
    </font>
    <font>
      <b/>
      <sz val="11"/>
      <color indexed="60"/>
      <name val="Arial"/>
      <family val="2"/>
    </font>
    <font>
      <sz val="9"/>
      <color indexed="9"/>
      <name val="TimesNewRomanPS"/>
      <family val="0"/>
    </font>
    <font>
      <b/>
      <sz val="14"/>
      <name val="Arial"/>
      <family val="2"/>
    </font>
    <font>
      <b/>
      <sz val="11"/>
      <name val="Arial"/>
      <family val="2"/>
    </font>
    <font>
      <b/>
      <sz val="16"/>
      <color indexed="10"/>
      <name val="Arial"/>
      <family val="2"/>
    </font>
    <font>
      <sz val="14"/>
      <name val="Arial"/>
      <family val="2"/>
    </font>
    <font>
      <sz val="11"/>
      <name val="Arial"/>
      <family val="2"/>
    </font>
    <font>
      <b/>
      <vertAlign val="superscript"/>
      <sz val="11"/>
      <name val="Arial"/>
      <family val="2"/>
    </font>
    <font>
      <vertAlign val="superscript"/>
      <sz val="11"/>
      <name val="Arial"/>
      <family val="2"/>
    </font>
    <font>
      <sz val="10"/>
      <color indexed="21"/>
      <name val="Arial"/>
      <family val="2"/>
    </font>
    <font>
      <b/>
      <i/>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gray0625">
        <bgColor indexed="43"/>
      </patternFill>
    </fill>
    <fill>
      <patternFill patternType="solid">
        <fgColor indexed="22"/>
        <bgColor indexed="64"/>
      </patternFill>
    </fill>
    <fill>
      <patternFill patternType="gray0625">
        <bgColor indexed="22"/>
      </patternFill>
    </fill>
    <fill>
      <patternFill patternType="gray125">
        <bgColor indexed="9"/>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thin">
        <color indexed="8"/>
      </left>
      <right style="thin">
        <color indexed="8"/>
      </right>
      <top>
        <color indexed="63"/>
      </top>
      <bottom>
        <color indexed="63"/>
      </bottom>
    </border>
    <border>
      <left style="thin"/>
      <right style="thin">
        <color indexed="8"/>
      </right>
      <top>
        <color indexed="63"/>
      </top>
      <bottom style="thin"/>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medium"/>
      <bottom style="thin"/>
    </border>
    <border>
      <left>
        <color indexed="63"/>
      </left>
      <right>
        <color indexed="63"/>
      </right>
      <top style="medium"/>
      <bottom style="medium"/>
    </border>
    <border>
      <left>
        <color indexed="63"/>
      </left>
      <right style="dotted"/>
      <top style="medium"/>
      <bottom style="thin"/>
    </border>
    <border>
      <left>
        <color indexed="63"/>
      </left>
      <right style="dotted"/>
      <top style="thin"/>
      <bottom style="thin"/>
    </border>
    <border>
      <left>
        <color indexed="63"/>
      </left>
      <right style="dotted"/>
      <top>
        <color indexed="63"/>
      </top>
      <bottom>
        <color indexed="63"/>
      </bottom>
    </border>
    <border>
      <left style="thin">
        <color indexed="8"/>
      </left>
      <right style="medium"/>
      <top>
        <color indexed="63"/>
      </top>
      <bottom>
        <color indexed="63"/>
      </bottom>
    </border>
    <border>
      <left style="thin"/>
      <right style="dashed"/>
      <top>
        <color indexed="63"/>
      </top>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thin">
        <color indexed="8"/>
      </right>
      <top>
        <color indexed="63"/>
      </top>
      <bottom>
        <color indexed="63"/>
      </bottom>
    </border>
    <border>
      <left style="dashed"/>
      <right style="thin">
        <color indexed="8"/>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medium"/>
      <right>
        <color indexed="63"/>
      </right>
      <top>
        <color indexed="63"/>
      </top>
      <bottom>
        <color indexed="63"/>
      </bottom>
    </border>
    <border>
      <left style="thin"/>
      <right style="thin">
        <color indexed="8"/>
      </right>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color indexed="8"/>
      </left>
      <right style="thin"/>
      <top>
        <color indexed="63"/>
      </top>
      <bottom style="thin"/>
    </border>
    <border>
      <left style="thin">
        <color indexed="8"/>
      </left>
      <right style="thin">
        <color indexed="8"/>
      </right>
      <top>
        <color indexed="63"/>
      </top>
      <bottom style="thin"/>
    </border>
    <border>
      <left style="medium"/>
      <right>
        <color indexed="63"/>
      </right>
      <top>
        <color indexed="63"/>
      </top>
      <bottom style="thin"/>
    </border>
    <border>
      <left>
        <color indexed="63"/>
      </left>
      <right style="medium"/>
      <top>
        <color indexed="63"/>
      </top>
      <bottom style="thin"/>
    </border>
    <border>
      <left style="thin"/>
      <right style="medium"/>
      <top>
        <color indexed="63"/>
      </top>
      <bottom style="medium"/>
    </border>
    <border>
      <left style="thin">
        <color indexed="8"/>
      </left>
      <right>
        <color indexed="63"/>
      </right>
      <top>
        <color indexed="63"/>
      </top>
      <bottom>
        <color indexed="63"/>
      </bottom>
    </border>
    <border>
      <left style="thin">
        <color indexed="8"/>
      </left>
      <right>
        <color indexed="63"/>
      </right>
      <top>
        <color indexed="63"/>
      </top>
      <bottom style="thin"/>
    </border>
    <border>
      <left style="thin">
        <color indexed="8"/>
      </left>
      <right style="thin"/>
      <top>
        <color indexed="63"/>
      </top>
      <bottom>
        <color indexed="63"/>
      </bottom>
    </border>
    <border>
      <left>
        <color indexed="63"/>
      </left>
      <right style="thin">
        <color indexed="8"/>
      </right>
      <top>
        <color indexed="63"/>
      </top>
      <bottom style="thin"/>
    </border>
    <border>
      <left>
        <color indexed="63"/>
      </left>
      <right>
        <color indexed="63"/>
      </right>
      <top>
        <color indexed="63"/>
      </top>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80" fontId="28"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81" fontId="28" fillId="0" borderId="0" applyFont="0" applyFill="0" applyBorder="0" applyAlignment="0" applyProtection="0"/>
    <xf numFmtId="0" fontId="77" fillId="0" borderId="0" applyNumberFormat="0" applyFill="0" applyBorder="0" applyAlignment="0" applyProtection="0"/>
    <xf numFmtId="0" fontId="29"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0"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28"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492">
    <xf numFmtId="0" fontId="0" fillId="0" borderId="0" xfId="0" applyAlignment="1">
      <alignment/>
    </xf>
    <xf numFmtId="0" fontId="0" fillId="33" borderId="0" xfId="0" applyFill="1" applyAlignment="1">
      <alignment vertical="center"/>
    </xf>
    <xf numFmtId="0" fontId="18" fillId="33" borderId="0" xfId="0" applyFont="1" applyFill="1" applyAlignment="1">
      <alignment vertical="center"/>
    </xf>
    <xf numFmtId="0" fontId="8" fillId="33" borderId="10" xfId="0" applyFont="1" applyFill="1" applyBorder="1" applyAlignment="1">
      <alignment horizontal="centerContinuous" vertical="center" wrapText="1"/>
    </xf>
    <xf numFmtId="0" fontId="12" fillId="33" borderId="11" xfId="0" applyFont="1" applyFill="1" applyBorder="1" applyAlignment="1">
      <alignment horizontal="center" vertical="center"/>
    </xf>
    <xf numFmtId="0" fontId="10" fillId="33" borderId="12" xfId="0" applyFont="1" applyFill="1" applyBorder="1" applyAlignment="1">
      <alignment vertical="center"/>
    </xf>
    <xf numFmtId="0" fontId="18" fillId="33" borderId="0" xfId="0" applyFont="1" applyFill="1" applyBorder="1" applyAlignment="1">
      <alignment vertical="center"/>
    </xf>
    <xf numFmtId="0" fontId="8" fillId="33" borderId="12" xfId="0" applyFont="1" applyFill="1" applyBorder="1" applyAlignment="1">
      <alignment vertical="center"/>
    </xf>
    <xf numFmtId="0" fontId="8" fillId="33" borderId="0" xfId="0" applyFont="1" applyFill="1" applyBorder="1" applyAlignment="1">
      <alignment vertical="center"/>
    </xf>
    <xf numFmtId="0" fontId="8" fillId="33" borderId="12" xfId="0" applyFont="1" applyFill="1" applyBorder="1" applyAlignment="1" quotePrefix="1">
      <alignment vertical="center"/>
    </xf>
    <xf numFmtId="0" fontId="11" fillId="33" borderId="12" xfId="0" applyFont="1" applyFill="1" applyBorder="1" applyAlignment="1">
      <alignment vertical="center"/>
    </xf>
    <xf numFmtId="0" fontId="11" fillId="33" borderId="10" xfId="0" applyFont="1" applyFill="1" applyBorder="1" applyAlignment="1">
      <alignment vertical="center"/>
    </xf>
    <xf numFmtId="0" fontId="8" fillId="33" borderId="0" xfId="0" applyFont="1" applyFill="1" applyAlignment="1">
      <alignment vertical="center"/>
    </xf>
    <xf numFmtId="0" fontId="19" fillId="33" borderId="0" xfId="0" applyFont="1" applyFill="1" applyBorder="1" applyAlignment="1">
      <alignment vertical="center"/>
    </xf>
    <xf numFmtId="0" fontId="0" fillId="33" borderId="0" xfId="0" applyFill="1" applyAlignment="1">
      <alignment/>
    </xf>
    <xf numFmtId="0" fontId="8" fillId="33" borderId="13" xfId="0" applyFont="1" applyFill="1" applyBorder="1" applyAlignment="1">
      <alignment horizontal="centerContinuous" vertical="center" wrapText="1"/>
    </xf>
    <xf numFmtId="0" fontId="12" fillId="33" borderId="14" xfId="0" applyFont="1" applyFill="1" applyBorder="1" applyAlignment="1">
      <alignment horizontal="centerContinuous" vertical="center"/>
    </xf>
    <xf numFmtId="0" fontId="8" fillId="33" borderId="15" xfId="0" applyFont="1" applyFill="1" applyBorder="1" applyAlignment="1">
      <alignment horizontal="centerContinuous" vertical="center"/>
    </xf>
    <xf numFmtId="0" fontId="8" fillId="33" borderId="16" xfId="0" applyFont="1" applyFill="1" applyBorder="1" applyAlignment="1">
      <alignment horizontal="centerContinuous" vertical="center"/>
    </xf>
    <xf numFmtId="0" fontId="12" fillId="33" borderId="17" xfId="0" applyFont="1" applyFill="1" applyBorder="1" applyAlignment="1">
      <alignment horizontal="centerContinuous" wrapText="1"/>
    </xf>
    <xf numFmtId="0" fontId="12" fillId="33" borderId="18" xfId="0" applyFont="1" applyFill="1" applyBorder="1" applyAlignment="1">
      <alignment horizontal="center" wrapText="1"/>
    </xf>
    <xf numFmtId="0" fontId="12" fillId="33" borderId="11" xfId="0" applyFont="1" applyFill="1" applyBorder="1" applyAlignment="1">
      <alignment horizontal="centerContinuous" vertical="center" wrapText="1"/>
    </xf>
    <xf numFmtId="0" fontId="12" fillId="33" borderId="19" xfId="0" applyFont="1" applyFill="1" applyBorder="1" applyAlignment="1">
      <alignment horizontal="centerContinuous" vertical="top" wrapText="1"/>
    </xf>
    <xf numFmtId="0" fontId="12" fillId="33" borderId="20" xfId="0" applyFont="1" applyFill="1" applyBorder="1" applyAlignment="1">
      <alignment horizontal="centerContinuous" vertical="top" wrapText="1"/>
    </xf>
    <xf numFmtId="0" fontId="12" fillId="33" borderId="15" xfId="0" applyFont="1" applyFill="1" applyBorder="1" applyAlignment="1">
      <alignment horizontal="centerContinuous" vertical="center"/>
    </xf>
    <xf numFmtId="0" fontId="8" fillId="33" borderId="0" xfId="0" applyFont="1" applyFill="1" applyBorder="1" applyAlignment="1" quotePrefix="1">
      <alignment horizontal="left" vertical="center"/>
    </xf>
    <xf numFmtId="0" fontId="16" fillId="34" borderId="0" xfId="0" applyFont="1" applyFill="1" applyAlignment="1">
      <alignment horizontal="left" vertical="center"/>
    </xf>
    <xf numFmtId="0" fontId="15" fillId="34" borderId="0" xfId="0" applyFont="1" applyFill="1" applyBorder="1" applyAlignment="1">
      <alignment horizontal="left" vertical="center"/>
    </xf>
    <xf numFmtId="0" fontId="6" fillId="34" borderId="0" xfId="0" applyFont="1" applyFill="1" applyAlignment="1">
      <alignment horizontal="center" vertical="center"/>
    </xf>
    <xf numFmtId="0" fontId="15" fillId="34" borderId="0" xfId="0" applyFont="1" applyFill="1" applyAlignment="1">
      <alignment horizontal="right" vertical="center"/>
    </xf>
    <xf numFmtId="0" fontId="17" fillId="34" borderId="0" xfId="0" applyFont="1" applyFill="1" applyAlignment="1">
      <alignment vertical="center"/>
    </xf>
    <xf numFmtId="0" fontId="6" fillId="34" borderId="0" xfId="0" applyFont="1" applyFill="1" applyBorder="1" applyAlignment="1">
      <alignment vertical="center"/>
    </xf>
    <xf numFmtId="0" fontId="6" fillId="34" borderId="0" xfId="0" applyFont="1" applyFill="1" applyBorder="1" applyAlignment="1">
      <alignment horizontal="centerContinuous" vertical="center"/>
    </xf>
    <xf numFmtId="0" fontId="6" fillId="34" borderId="0" xfId="0" applyFont="1" applyFill="1" applyAlignment="1">
      <alignment horizontal="centerContinuous" vertical="center"/>
    </xf>
    <xf numFmtId="0" fontId="16" fillId="34" borderId="0" xfId="0" applyFont="1" applyFill="1" applyAlignment="1">
      <alignment horizontal="centerContinuous" vertical="center"/>
    </xf>
    <xf numFmtId="0" fontId="17" fillId="34" borderId="0" xfId="0" applyFont="1" applyFill="1" applyBorder="1" applyAlignment="1">
      <alignment vertical="center"/>
    </xf>
    <xf numFmtId="0" fontId="16" fillId="34" borderId="0" xfId="0" applyFont="1" applyFill="1" applyBorder="1" applyAlignment="1">
      <alignment horizontal="centerContinuous" vertical="center"/>
    </xf>
    <xf numFmtId="0" fontId="17" fillId="34" borderId="0" xfId="0" applyFont="1" applyFill="1" applyBorder="1" applyAlignment="1">
      <alignment horizontal="centerContinuous" vertical="center"/>
    </xf>
    <xf numFmtId="0" fontId="15" fillId="34" borderId="0" xfId="0" applyFont="1" applyFill="1" applyAlignment="1">
      <alignment horizontal="centerContinuous" vertical="center"/>
    </xf>
    <xf numFmtId="0" fontId="9" fillId="34" borderId="0" xfId="0" applyFont="1" applyFill="1" applyBorder="1" applyAlignment="1">
      <alignment horizontal="centerContinuous" vertical="center"/>
    </xf>
    <xf numFmtId="0" fontId="13" fillId="34" borderId="0" xfId="0" applyFont="1" applyFill="1" applyAlignment="1">
      <alignment horizontal="centerContinuous" vertical="center"/>
    </xf>
    <xf numFmtId="0" fontId="4" fillId="34" borderId="0" xfId="0" applyFont="1" applyFill="1" applyAlignment="1">
      <alignment horizontal="centerContinuous" vertical="center"/>
    </xf>
    <xf numFmtId="0" fontId="5" fillId="34" borderId="0" xfId="0" applyFont="1" applyFill="1" applyAlignment="1">
      <alignment horizontal="centerContinuous" vertical="center"/>
    </xf>
    <xf numFmtId="0" fontId="0" fillId="34" borderId="0" xfId="0" applyFill="1" applyAlignment="1">
      <alignment vertical="center"/>
    </xf>
    <xf numFmtId="0" fontId="8" fillId="34" borderId="13" xfId="0" applyFont="1" applyFill="1" applyBorder="1" applyAlignment="1">
      <alignment vertical="center"/>
    </xf>
    <xf numFmtId="0" fontId="8" fillId="34" borderId="17" xfId="0" applyFont="1" applyFill="1" applyBorder="1" applyAlignment="1">
      <alignment vertical="center"/>
    </xf>
    <xf numFmtId="0" fontId="8" fillId="34" borderId="21" xfId="0" applyFont="1" applyFill="1" applyBorder="1" applyAlignment="1">
      <alignment vertical="center"/>
    </xf>
    <xf numFmtId="0" fontId="18" fillId="34" borderId="0" xfId="0" applyFont="1" applyFill="1" applyAlignment="1">
      <alignment vertical="center"/>
    </xf>
    <xf numFmtId="0" fontId="8" fillId="34" borderId="10" xfId="0" applyFont="1" applyFill="1" applyBorder="1" applyAlignment="1">
      <alignment horizontal="centerContinuous" vertical="center" wrapText="1"/>
    </xf>
    <xf numFmtId="0" fontId="8" fillId="34" borderId="19" xfId="0" applyFont="1" applyFill="1" applyBorder="1" applyAlignment="1">
      <alignment horizontal="centerContinuous" vertical="top" wrapText="1"/>
    </xf>
    <xf numFmtId="0" fontId="8" fillId="34" borderId="22" xfId="0" applyFont="1" applyFill="1" applyBorder="1" applyAlignment="1">
      <alignment horizontal="centerContinuous" vertical="center" wrapText="1"/>
    </xf>
    <xf numFmtId="0" fontId="12" fillId="34" borderId="11" xfId="0" applyFont="1" applyFill="1" applyBorder="1" applyAlignment="1">
      <alignment horizontal="center" vertical="center"/>
    </xf>
    <xf numFmtId="0" fontId="10" fillId="34" borderId="12" xfId="0" applyFont="1" applyFill="1" applyBorder="1" applyAlignment="1">
      <alignment vertical="center"/>
    </xf>
    <xf numFmtId="0" fontId="12" fillId="34" borderId="0" xfId="0" applyFont="1" applyFill="1" applyBorder="1" applyAlignment="1">
      <alignment vertical="center"/>
    </xf>
    <xf numFmtId="0" fontId="10" fillId="34" borderId="0" xfId="0" applyFont="1" applyFill="1" applyBorder="1" applyAlignment="1">
      <alignment vertical="center"/>
    </xf>
    <xf numFmtId="0" fontId="8" fillId="34" borderId="23" xfId="0" applyFont="1" applyFill="1" applyBorder="1" applyAlignment="1">
      <alignment horizontal="center" vertical="center"/>
    </xf>
    <xf numFmtId="0" fontId="18" fillId="34" borderId="0" xfId="0" applyFont="1" applyFill="1" applyBorder="1" applyAlignment="1">
      <alignment vertical="center"/>
    </xf>
    <xf numFmtId="0" fontId="8" fillId="34" borderId="12" xfId="0" applyFont="1" applyFill="1" applyBorder="1" applyAlignment="1">
      <alignment vertical="center"/>
    </xf>
    <xf numFmtId="0" fontId="8" fillId="34" borderId="0" xfId="0" applyFont="1" applyFill="1" applyBorder="1" applyAlignment="1" quotePrefix="1">
      <alignment horizontal="left" vertical="center"/>
    </xf>
    <xf numFmtId="0" fontId="8" fillId="34" borderId="0" xfId="0" applyFont="1" applyFill="1" applyBorder="1" applyAlignment="1">
      <alignment vertical="center"/>
    </xf>
    <xf numFmtId="0" fontId="8" fillId="34" borderId="12" xfId="0" applyFont="1" applyFill="1" applyBorder="1" applyAlignment="1" quotePrefix="1">
      <alignment vertical="center"/>
    </xf>
    <xf numFmtId="0" fontId="18" fillId="35" borderId="23" xfId="0" applyFont="1" applyFill="1" applyBorder="1" applyAlignment="1">
      <alignment horizontal="center" vertical="center"/>
    </xf>
    <xf numFmtId="0" fontId="8" fillId="34" borderId="0" xfId="0" applyFont="1" applyFill="1" applyBorder="1" applyAlignment="1" quotePrefix="1">
      <alignment vertical="center"/>
    </xf>
    <xf numFmtId="0" fontId="18" fillId="34" borderId="23" xfId="0" applyFont="1" applyFill="1" applyBorder="1" applyAlignment="1">
      <alignment horizontal="center" vertical="center"/>
    </xf>
    <xf numFmtId="0" fontId="11" fillId="34" borderId="12" xfId="0" applyFont="1" applyFill="1" applyBorder="1" applyAlignment="1">
      <alignment vertical="center"/>
    </xf>
    <xf numFmtId="0" fontId="11" fillId="34" borderId="0" xfId="0" applyFont="1" applyFill="1" applyBorder="1" applyAlignment="1">
      <alignment vertical="center"/>
    </xf>
    <xf numFmtId="0" fontId="8" fillId="34" borderId="0" xfId="0" applyFont="1" applyFill="1" applyBorder="1" applyAlignment="1">
      <alignment horizontal="left" vertical="center"/>
    </xf>
    <xf numFmtId="0" fontId="11" fillId="34" borderId="10" xfId="0" applyFont="1" applyFill="1" applyBorder="1" applyAlignment="1">
      <alignment vertical="center"/>
    </xf>
    <xf numFmtId="0" fontId="8" fillId="34" borderId="19" xfId="0" applyFont="1" applyFill="1" applyBorder="1" applyAlignment="1">
      <alignment horizontal="left" vertical="center"/>
    </xf>
    <xf numFmtId="0" fontId="12" fillId="34" borderId="19" xfId="0" applyFont="1" applyFill="1" applyBorder="1" applyAlignment="1">
      <alignment vertical="center"/>
    </xf>
    <xf numFmtId="0" fontId="8" fillId="34" borderId="0" xfId="0" applyFont="1" applyFill="1" applyAlignment="1">
      <alignment vertical="center"/>
    </xf>
    <xf numFmtId="0" fontId="19" fillId="34" borderId="0" xfId="0" applyFont="1" applyFill="1" applyBorder="1" applyAlignment="1">
      <alignment vertical="center"/>
    </xf>
    <xf numFmtId="0" fontId="5" fillId="34" borderId="0" xfId="0" applyFont="1" applyFill="1" applyBorder="1" applyAlignment="1">
      <alignment vertical="center"/>
    </xf>
    <xf numFmtId="0" fontId="4" fillId="34" borderId="0" xfId="0" applyFont="1" applyFill="1" applyAlignment="1">
      <alignment vertical="center"/>
    </xf>
    <xf numFmtId="0" fontId="0" fillId="34" borderId="0" xfId="0" applyFill="1" applyAlignment="1">
      <alignment/>
    </xf>
    <xf numFmtId="0" fontId="21" fillId="36" borderId="24" xfId="0" applyFont="1" applyFill="1" applyBorder="1" applyAlignment="1">
      <alignment vertical="center"/>
    </xf>
    <xf numFmtId="0" fontId="21" fillId="36" borderId="25" xfId="0" applyFont="1" applyFill="1" applyBorder="1" applyAlignment="1">
      <alignment horizontal="center" vertical="center"/>
    </xf>
    <xf numFmtId="3" fontId="22" fillId="34" borderId="26" xfId="0" applyNumberFormat="1" applyFont="1" applyFill="1" applyBorder="1" applyAlignment="1" applyProtection="1">
      <alignment horizontal="center" vertical="center"/>
      <protection locked="0"/>
    </xf>
    <xf numFmtId="3" fontId="18" fillId="34" borderId="23" xfId="0" applyNumberFormat="1" applyFont="1" applyFill="1" applyBorder="1" applyAlignment="1" quotePrefix="1">
      <alignment horizontal="center" vertical="center"/>
    </xf>
    <xf numFmtId="3" fontId="18" fillId="35" borderId="23" xfId="0" applyNumberFormat="1" applyFont="1" applyFill="1" applyBorder="1" applyAlignment="1">
      <alignment horizontal="center" vertical="center"/>
    </xf>
    <xf numFmtId="3" fontId="18" fillId="34" borderId="23" xfId="0" applyNumberFormat="1" applyFont="1" applyFill="1" applyBorder="1" applyAlignment="1">
      <alignment horizontal="center" vertical="center"/>
    </xf>
    <xf numFmtId="3" fontId="8" fillId="34" borderId="23" xfId="0" applyNumberFormat="1" applyFont="1" applyFill="1" applyBorder="1" applyAlignment="1">
      <alignment horizontal="center" vertical="center"/>
    </xf>
    <xf numFmtId="3" fontId="18" fillId="34" borderId="20" xfId="0" applyNumberFormat="1" applyFont="1" applyFill="1" applyBorder="1" applyAlignment="1" quotePrefix="1">
      <alignment horizontal="center" vertical="center"/>
    </xf>
    <xf numFmtId="3" fontId="17" fillId="34" borderId="0" xfId="0" applyNumberFormat="1" applyFont="1" applyFill="1" applyAlignment="1">
      <alignment vertical="center"/>
    </xf>
    <xf numFmtId="3" fontId="23" fillId="34" borderId="26" xfId="0" applyNumberFormat="1" applyFont="1" applyFill="1" applyBorder="1" applyAlignment="1" applyProtection="1">
      <alignment horizontal="center" vertical="center"/>
      <protection locked="0"/>
    </xf>
    <xf numFmtId="3" fontId="6" fillId="34" borderId="0" xfId="0" applyNumberFormat="1" applyFont="1" applyFill="1" applyAlignment="1">
      <alignment horizontal="centerContinuous" vertical="center"/>
    </xf>
    <xf numFmtId="3" fontId="24" fillId="34" borderId="26" xfId="0" applyNumberFormat="1" applyFont="1" applyFill="1" applyBorder="1" applyAlignment="1" applyProtection="1">
      <alignment horizontal="center" vertical="center"/>
      <protection locked="0"/>
    </xf>
    <xf numFmtId="3" fontId="25" fillId="34" borderId="26" xfId="0" applyNumberFormat="1" applyFont="1" applyFill="1" applyBorder="1" applyAlignment="1" applyProtection="1">
      <alignment horizontal="center" vertical="center"/>
      <protection locked="0"/>
    </xf>
    <xf numFmtId="3" fontId="25" fillId="34" borderId="27" xfId="0" applyNumberFormat="1" applyFont="1" applyFill="1" applyBorder="1" applyAlignment="1" applyProtection="1">
      <alignment horizontal="center" vertical="center"/>
      <protection locked="0"/>
    </xf>
    <xf numFmtId="3" fontId="23" fillId="34" borderId="23" xfId="0" applyNumberFormat="1" applyFont="1" applyFill="1" applyBorder="1" applyAlignment="1" quotePrefix="1">
      <alignment horizontal="center" vertical="center"/>
    </xf>
    <xf numFmtId="3" fontId="26" fillId="34" borderId="23" xfId="0" applyNumberFormat="1" applyFont="1" applyFill="1" applyBorder="1" applyAlignment="1" quotePrefix="1">
      <alignment horizontal="center" vertical="center"/>
    </xf>
    <xf numFmtId="0" fontId="0" fillId="33" borderId="0" xfId="0" applyFill="1" applyBorder="1" applyAlignment="1">
      <alignment/>
    </xf>
    <xf numFmtId="0" fontId="6" fillId="34" borderId="0" xfId="0" applyFont="1" applyFill="1" applyBorder="1" applyAlignment="1">
      <alignment horizontal="center" vertical="center"/>
    </xf>
    <xf numFmtId="0" fontId="16" fillId="34" borderId="0" xfId="0" applyFont="1" applyFill="1" applyBorder="1" applyAlignment="1">
      <alignment horizontal="center" vertical="center"/>
    </xf>
    <xf numFmtId="0" fontId="15" fillId="34" borderId="0" xfId="0" applyFont="1" applyFill="1" applyAlignment="1">
      <alignment horizontal="center" vertical="center"/>
    </xf>
    <xf numFmtId="0" fontId="12" fillId="34" borderId="0" xfId="0" applyFont="1" applyFill="1" applyBorder="1" applyAlignment="1">
      <alignment horizontal="centerContinuous" vertical="center"/>
    </xf>
    <xf numFmtId="0" fontId="7" fillId="34" borderId="0" xfId="0" applyFont="1" applyFill="1" applyAlignment="1">
      <alignment horizontal="centerContinuous" vertical="center"/>
    </xf>
    <xf numFmtId="0" fontId="8" fillId="34" borderId="0" xfId="0" applyFont="1" applyFill="1" applyAlignment="1">
      <alignment horizontal="centerContinuous" vertical="center"/>
    </xf>
    <xf numFmtId="0" fontId="13" fillId="34" borderId="0" xfId="0" applyFont="1" applyFill="1" applyAlignment="1">
      <alignment horizontal="center" vertical="center"/>
    </xf>
    <xf numFmtId="0" fontId="18" fillId="34" borderId="18" xfId="0" applyFont="1" applyFill="1" applyBorder="1" applyAlignment="1">
      <alignment horizontal="centerContinuous" vertical="center"/>
    </xf>
    <xf numFmtId="0" fontId="8" fillId="34" borderId="19" xfId="0" applyFont="1" applyFill="1" applyBorder="1" applyAlignment="1">
      <alignment horizontal="centerContinuous" vertical="center" wrapText="1"/>
    </xf>
    <xf numFmtId="0" fontId="12" fillId="34" borderId="20" xfId="0" applyFont="1" applyFill="1" applyBorder="1" applyAlignment="1">
      <alignment horizontal="center" vertical="top"/>
    </xf>
    <xf numFmtId="0" fontId="8" fillId="34" borderId="18" xfId="0" applyFont="1" applyFill="1" applyBorder="1" applyAlignment="1">
      <alignment horizontal="center" vertical="center"/>
    </xf>
    <xf numFmtId="0" fontId="8" fillId="34" borderId="19" xfId="0" applyFont="1" applyFill="1" applyBorder="1" applyAlignment="1">
      <alignment vertical="center"/>
    </xf>
    <xf numFmtId="3" fontId="18" fillId="34" borderId="20" xfId="0" applyNumberFormat="1" applyFont="1" applyFill="1" applyBorder="1" applyAlignment="1">
      <alignment horizontal="center" vertical="center"/>
    </xf>
    <xf numFmtId="0" fontId="0" fillId="34" borderId="0" xfId="0" applyFont="1" applyFill="1" applyAlignment="1">
      <alignment vertical="center"/>
    </xf>
    <xf numFmtId="0" fontId="14" fillId="34" borderId="0" xfId="0" applyFont="1" applyFill="1" applyBorder="1" applyAlignment="1">
      <alignment vertical="center"/>
    </xf>
    <xf numFmtId="0" fontId="18" fillId="34" borderId="23" xfId="0" applyFont="1" applyFill="1" applyBorder="1" applyAlignment="1">
      <alignment vertical="center"/>
    </xf>
    <xf numFmtId="3" fontId="18" fillId="34" borderId="0" xfId="0" applyNumberFormat="1" applyFont="1" applyFill="1" applyAlignment="1">
      <alignment vertical="center"/>
    </xf>
    <xf numFmtId="0" fontId="8" fillId="34" borderId="13" xfId="0" applyFont="1" applyFill="1" applyBorder="1" applyAlignment="1">
      <alignment horizontal="centerContinuous" vertical="center" wrapText="1"/>
    </xf>
    <xf numFmtId="0" fontId="8" fillId="34" borderId="17" xfId="0" applyFont="1" applyFill="1" applyBorder="1" applyAlignment="1">
      <alignment horizontal="centerContinuous" wrapText="1"/>
    </xf>
    <xf numFmtId="0" fontId="8" fillId="34" borderId="17" xfId="0" applyFont="1" applyFill="1" applyBorder="1" applyAlignment="1">
      <alignment horizontal="centerContinuous" vertical="center" wrapText="1"/>
    </xf>
    <xf numFmtId="0" fontId="12" fillId="34" borderId="14" xfId="0" applyFont="1" applyFill="1" applyBorder="1" applyAlignment="1">
      <alignment horizontal="centerContinuous" vertical="center"/>
    </xf>
    <xf numFmtId="0" fontId="8" fillId="34" borderId="15" xfId="0" applyFont="1" applyFill="1" applyBorder="1" applyAlignment="1">
      <alignment horizontal="centerContinuous" vertical="center"/>
    </xf>
    <xf numFmtId="0" fontId="8" fillId="34" borderId="16" xfId="0" applyFont="1" applyFill="1" applyBorder="1" applyAlignment="1">
      <alignment horizontal="centerContinuous" vertical="center"/>
    </xf>
    <xf numFmtId="0" fontId="12" fillId="34" borderId="17" xfId="0" applyFont="1" applyFill="1" applyBorder="1" applyAlignment="1">
      <alignment horizontal="centerContinuous" wrapText="1"/>
    </xf>
    <xf numFmtId="0" fontId="12" fillId="34" borderId="18" xfId="0" applyFont="1" applyFill="1" applyBorder="1" applyAlignment="1">
      <alignment horizontal="center" wrapText="1"/>
    </xf>
    <xf numFmtId="0" fontId="12" fillId="34" borderId="11" xfId="0" applyFont="1" applyFill="1" applyBorder="1" applyAlignment="1">
      <alignment horizontal="centerContinuous" vertical="center" wrapText="1"/>
    </xf>
    <xf numFmtId="0" fontId="12" fillId="34" borderId="19" xfId="0" applyFont="1" applyFill="1" applyBorder="1" applyAlignment="1">
      <alignment horizontal="centerContinuous" vertical="top" wrapText="1"/>
    </xf>
    <xf numFmtId="0" fontId="12" fillId="34" borderId="20" xfId="0" applyFont="1" applyFill="1" applyBorder="1" applyAlignment="1">
      <alignment horizontal="centerContinuous" vertical="top" wrapText="1"/>
    </xf>
    <xf numFmtId="0" fontId="12" fillId="34" borderId="16" xfId="0" applyFont="1" applyFill="1" applyBorder="1" applyAlignment="1">
      <alignment horizontal="centerContinuous" vertical="center" wrapText="1"/>
    </xf>
    <xf numFmtId="0" fontId="8" fillId="34" borderId="28" xfId="0" applyFont="1" applyFill="1" applyBorder="1" applyAlignment="1">
      <alignment horizontal="center" vertical="center"/>
    </xf>
    <xf numFmtId="3" fontId="18" fillId="34" borderId="28" xfId="0" applyNumberFormat="1" applyFont="1" applyFill="1" applyBorder="1" applyAlignment="1">
      <alignment horizontal="center" vertical="center"/>
    </xf>
    <xf numFmtId="0" fontId="12" fillId="34" borderId="11" xfId="0" applyFont="1" applyFill="1" applyBorder="1" applyAlignment="1">
      <alignment horizontal="center" vertical="center" wrapText="1"/>
    </xf>
    <xf numFmtId="0" fontId="12" fillId="34" borderId="14" xfId="0" applyFont="1" applyFill="1" applyBorder="1" applyAlignment="1">
      <alignment vertical="center" wrapText="1"/>
    </xf>
    <xf numFmtId="0" fontId="12" fillId="34" borderId="29" xfId="0" applyFont="1" applyFill="1" applyBorder="1" applyAlignment="1">
      <alignment horizontal="centerContinuous" vertical="center"/>
    </xf>
    <xf numFmtId="0" fontId="18" fillId="34" borderId="30" xfId="0" applyFont="1" applyFill="1" applyBorder="1" applyAlignment="1">
      <alignment horizontal="centerContinuous" vertical="center"/>
    </xf>
    <xf numFmtId="0" fontId="8" fillId="34" borderId="31" xfId="0" applyFont="1" applyFill="1" applyBorder="1" applyAlignment="1">
      <alignment horizontal="centerContinuous" vertical="center"/>
    </xf>
    <xf numFmtId="0" fontId="8" fillId="34" borderId="32" xfId="0" applyFont="1" applyFill="1" applyBorder="1" applyAlignment="1">
      <alignment horizontal="centerContinuous" vertical="center"/>
    </xf>
    <xf numFmtId="0" fontId="12" fillId="34" borderId="33" xfId="0" applyFont="1" applyFill="1" applyBorder="1" applyAlignment="1">
      <alignment horizontal="centerContinuous" vertical="center" wrapText="1"/>
    </xf>
    <xf numFmtId="0" fontId="12" fillId="36" borderId="34" xfId="0" applyFont="1" applyFill="1" applyBorder="1" applyAlignment="1">
      <alignment vertical="center" wrapText="1"/>
    </xf>
    <xf numFmtId="0" fontId="18" fillId="34" borderId="35" xfId="0" applyFont="1" applyFill="1" applyBorder="1" applyAlignment="1">
      <alignment horizontal="center" vertical="center"/>
    </xf>
    <xf numFmtId="0" fontId="18" fillId="36" borderId="36" xfId="0" applyFont="1" applyFill="1" applyBorder="1" applyAlignment="1">
      <alignment horizontal="center" vertical="center"/>
    </xf>
    <xf numFmtId="3" fontId="18" fillId="35" borderId="35" xfId="0" applyNumberFormat="1" applyFont="1" applyFill="1" applyBorder="1" applyAlignment="1">
      <alignment horizontal="center" vertical="center"/>
    </xf>
    <xf numFmtId="3" fontId="18" fillId="37" borderId="36" xfId="0" applyNumberFormat="1" applyFont="1" applyFill="1" applyBorder="1" applyAlignment="1">
      <alignment horizontal="center" vertical="center"/>
    </xf>
    <xf numFmtId="3" fontId="18" fillId="34" borderId="35" xfId="0" applyNumberFormat="1" applyFont="1" applyFill="1" applyBorder="1" applyAlignment="1">
      <alignment horizontal="center" vertical="center"/>
    </xf>
    <xf numFmtId="3" fontId="18" fillId="36" borderId="36" xfId="0" applyNumberFormat="1" applyFont="1" applyFill="1" applyBorder="1" applyAlignment="1">
      <alignment horizontal="center" vertical="center"/>
    </xf>
    <xf numFmtId="3" fontId="18" fillId="34" borderId="35" xfId="0" applyNumberFormat="1" applyFont="1" applyFill="1" applyBorder="1" applyAlignment="1" quotePrefix="1">
      <alignment horizontal="center" vertical="center"/>
    </xf>
    <xf numFmtId="0" fontId="12" fillId="34" borderId="37" xfId="0" applyFont="1" applyFill="1" applyBorder="1" applyAlignment="1">
      <alignment horizontal="centerContinuous" vertical="center"/>
    </xf>
    <xf numFmtId="0" fontId="21" fillId="36" borderId="38" xfId="0" applyFont="1" applyFill="1" applyBorder="1" applyAlignment="1">
      <alignment vertical="center"/>
    </xf>
    <xf numFmtId="0" fontId="8" fillId="34" borderId="39" xfId="0" applyFont="1" applyFill="1" applyBorder="1" applyAlignment="1">
      <alignment horizontal="centerContinuous" vertical="center"/>
    </xf>
    <xf numFmtId="0" fontId="12" fillId="36" borderId="40" xfId="0" applyFont="1" applyFill="1" applyBorder="1" applyAlignment="1">
      <alignment vertical="center" wrapText="1"/>
    </xf>
    <xf numFmtId="0" fontId="18" fillId="36" borderId="41" xfId="0" applyFont="1" applyFill="1" applyBorder="1" applyAlignment="1">
      <alignment horizontal="center" vertical="center"/>
    </xf>
    <xf numFmtId="3" fontId="18" fillId="36" borderId="41" xfId="0" applyNumberFormat="1" applyFont="1" applyFill="1" applyBorder="1" applyAlignment="1">
      <alignment horizontal="center" vertical="center"/>
    </xf>
    <xf numFmtId="3" fontId="27" fillId="36" borderId="42" xfId="0" applyNumberFormat="1" applyFont="1" applyFill="1" applyBorder="1" applyAlignment="1" applyProtection="1">
      <alignment horizontal="center" vertical="center"/>
      <protection locked="0"/>
    </xf>
    <xf numFmtId="185" fontId="18" fillId="34" borderId="0" xfId="0" applyNumberFormat="1" applyFont="1" applyFill="1" applyAlignment="1">
      <alignment vertical="center"/>
    </xf>
    <xf numFmtId="3" fontId="27" fillId="36" borderId="43" xfId="0" applyNumberFormat="1" applyFont="1" applyFill="1" applyBorder="1" applyAlignment="1" applyProtection="1">
      <alignment horizontal="center" vertical="center"/>
      <protection locked="0"/>
    </xf>
    <xf numFmtId="3" fontId="18" fillId="36" borderId="43" xfId="0" applyNumberFormat="1" applyFont="1" applyFill="1" applyBorder="1" applyAlignment="1">
      <alignment horizontal="center" vertical="center"/>
    </xf>
    <xf numFmtId="3" fontId="27" fillId="36" borderId="44" xfId="0" applyNumberFormat="1" applyFont="1" applyFill="1" applyBorder="1" applyAlignment="1" applyProtection="1">
      <alignment horizontal="center" vertical="center"/>
      <protection locked="0"/>
    </xf>
    <xf numFmtId="0" fontId="12" fillId="36" borderId="45" xfId="0" applyFont="1" applyFill="1" applyBorder="1" applyAlignment="1">
      <alignment vertical="center" wrapText="1"/>
    </xf>
    <xf numFmtId="0" fontId="18" fillId="36" borderId="44" xfId="0" applyFont="1" applyFill="1" applyBorder="1" applyAlignment="1">
      <alignment horizontal="center" vertical="center"/>
    </xf>
    <xf numFmtId="3" fontId="18" fillId="36" borderId="44" xfId="0" applyNumberFormat="1" applyFont="1" applyFill="1" applyBorder="1" applyAlignment="1">
      <alignment horizontal="center" vertical="center"/>
    </xf>
    <xf numFmtId="3" fontId="31" fillId="34" borderId="23" xfId="0" applyNumberFormat="1" applyFont="1" applyFill="1" applyBorder="1" applyAlignment="1" quotePrefix="1">
      <alignment horizontal="center" vertical="center"/>
    </xf>
    <xf numFmtId="3" fontId="18" fillId="33" borderId="0" xfId="0" applyNumberFormat="1" applyFont="1" applyFill="1" applyBorder="1" applyAlignment="1" quotePrefix="1">
      <alignment horizontal="center" vertical="center"/>
    </xf>
    <xf numFmtId="3" fontId="31" fillId="34" borderId="23" xfId="0" applyNumberFormat="1" applyFont="1" applyFill="1" applyBorder="1" applyAlignment="1">
      <alignment horizontal="center" vertical="center"/>
    </xf>
    <xf numFmtId="0" fontId="12" fillId="34" borderId="0" xfId="0" applyFont="1" applyFill="1" applyBorder="1" applyAlignment="1" quotePrefix="1">
      <alignment horizontal="left" vertical="center"/>
    </xf>
    <xf numFmtId="3" fontId="31" fillId="35" borderId="23" xfId="0" applyNumberFormat="1" applyFont="1" applyFill="1" applyBorder="1" applyAlignment="1">
      <alignment horizontal="center" vertical="center"/>
    </xf>
    <xf numFmtId="0" fontId="32" fillId="34" borderId="23" xfId="0" applyFont="1" applyFill="1" applyBorder="1" applyAlignment="1" quotePrefix="1">
      <alignment horizontal="center" vertical="center"/>
    </xf>
    <xf numFmtId="0" fontId="33" fillId="34" borderId="23" xfId="0" applyFont="1" applyFill="1" applyBorder="1" applyAlignment="1">
      <alignment horizontal="center" vertical="center"/>
    </xf>
    <xf numFmtId="0" fontId="32" fillId="34" borderId="23" xfId="0" applyFont="1" applyFill="1" applyBorder="1" applyAlignment="1">
      <alignment horizontal="center" vertical="center"/>
    </xf>
    <xf numFmtId="0" fontId="32" fillId="34" borderId="20" xfId="0" applyFont="1" applyFill="1" applyBorder="1" applyAlignment="1" quotePrefix="1">
      <alignment horizontal="center" vertical="center"/>
    </xf>
    <xf numFmtId="3" fontId="34" fillId="34" borderId="23" xfId="0" applyNumberFormat="1" applyFont="1" applyFill="1" applyBorder="1" applyAlignment="1" quotePrefix="1">
      <alignment horizontal="center" vertical="center"/>
    </xf>
    <xf numFmtId="3" fontId="35" fillId="34" borderId="46" xfId="0" applyNumberFormat="1" applyFont="1" applyFill="1" applyBorder="1" applyAlignment="1" applyProtection="1">
      <alignment horizontal="center" vertical="center"/>
      <protection locked="0"/>
    </xf>
    <xf numFmtId="3" fontId="36" fillId="34" borderId="46" xfId="0" applyNumberFormat="1" applyFont="1" applyFill="1" applyBorder="1" applyAlignment="1" applyProtection="1">
      <alignment horizontal="center" vertical="center"/>
      <protection locked="0"/>
    </xf>
    <xf numFmtId="3" fontId="37" fillId="34" borderId="28" xfId="0" applyNumberFormat="1" applyFont="1" applyFill="1" applyBorder="1" applyAlignment="1" applyProtection="1">
      <alignment horizontal="center" vertical="center"/>
      <protection locked="0"/>
    </xf>
    <xf numFmtId="3" fontId="35" fillId="34" borderId="47" xfId="0" applyNumberFormat="1" applyFont="1" applyFill="1" applyBorder="1" applyAlignment="1" applyProtection="1">
      <alignment horizontal="center" vertical="center"/>
      <protection locked="0"/>
    </xf>
    <xf numFmtId="3" fontId="31" fillId="37" borderId="41" xfId="0" applyNumberFormat="1" applyFont="1" applyFill="1" applyBorder="1" applyAlignment="1">
      <alignment horizontal="center" vertical="center"/>
    </xf>
    <xf numFmtId="0" fontId="0" fillId="34" borderId="0" xfId="0" applyFill="1" applyAlignment="1">
      <alignment horizontal="center"/>
    </xf>
    <xf numFmtId="0" fontId="0" fillId="36" borderId="48" xfId="0" applyFill="1" applyBorder="1" applyAlignment="1">
      <alignment/>
    </xf>
    <xf numFmtId="0" fontId="0" fillId="36" borderId="49" xfId="0" applyFill="1" applyBorder="1" applyAlignment="1">
      <alignment/>
    </xf>
    <xf numFmtId="0" fontId="0" fillId="36" borderId="50" xfId="0" applyFill="1" applyBorder="1" applyAlignment="1">
      <alignment/>
    </xf>
    <xf numFmtId="0" fontId="0" fillId="36" borderId="51" xfId="0" applyFill="1" applyBorder="1" applyAlignment="1">
      <alignment/>
    </xf>
    <xf numFmtId="0" fontId="0" fillId="34" borderId="48" xfId="0" applyFill="1" applyBorder="1" applyAlignment="1">
      <alignment/>
    </xf>
    <xf numFmtId="0" fontId="0" fillId="34" borderId="52" xfId="0" applyFill="1" applyBorder="1" applyAlignment="1">
      <alignment vertical="center"/>
    </xf>
    <xf numFmtId="0" fontId="0" fillId="34" borderId="30" xfId="0" applyFill="1" applyBorder="1" applyAlignment="1">
      <alignment horizontal="center" vertical="center"/>
    </xf>
    <xf numFmtId="0" fontId="0" fillId="34" borderId="49" xfId="0" applyFill="1" applyBorder="1" applyAlignment="1">
      <alignment/>
    </xf>
    <xf numFmtId="0" fontId="1" fillId="34" borderId="44" xfId="0" applyFont="1" applyFill="1" applyBorder="1" applyAlignment="1">
      <alignment horizontal="center" vertical="center"/>
    </xf>
    <xf numFmtId="0" fontId="0" fillId="34" borderId="53" xfId="0" applyFill="1" applyBorder="1" applyAlignment="1">
      <alignment/>
    </xf>
    <xf numFmtId="0" fontId="1" fillId="34" borderId="28" xfId="0" applyFont="1" applyFill="1" applyBorder="1" applyAlignment="1">
      <alignment vertical="center"/>
    </xf>
    <xf numFmtId="0" fontId="0" fillId="34" borderId="44" xfId="0" applyFill="1" applyBorder="1" applyAlignment="1">
      <alignment/>
    </xf>
    <xf numFmtId="3" fontId="0" fillId="34" borderId="0" xfId="0" applyNumberFormat="1" applyFill="1" applyBorder="1" applyAlignment="1">
      <alignment horizontal="center" vertical="center"/>
    </xf>
    <xf numFmtId="3" fontId="22" fillId="34" borderId="35" xfId="0" applyNumberFormat="1" applyFont="1" applyFill="1" applyBorder="1" applyAlignment="1" applyProtection="1">
      <alignment horizontal="center" vertical="center"/>
      <protection locked="0"/>
    </xf>
    <xf numFmtId="3" fontId="22" fillId="34" borderId="23" xfId="0" applyNumberFormat="1" applyFont="1" applyFill="1" applyBorder="1" applyAlignment="1" applyProtection="1">
      <alignment horizontal="center" vertical="center"/>
      <protection locked="0"/>
    </xf>
    <xf numFmtId="3" fontId="22" fillId="34" borderId="54" xfId="0" applyNumberFormat="1" applyFont="1" applyFill="1" applyBorder="1" applyAlignment="1" applyProtection="1">
      <alignment horizontal="center" vertical="center"/>
      <protection locked="0"/>
    </xf>
    <xf numFmtId="3" fontId="18" fillId="33" borderId="0" xfId="0" applyNumberFormat="1" applyFont="1" applyFill="1" applyBorder="1" applyAlignment="1">
      <alignment vertical="center"/>
    </xf>
    <xf numFmtId="3" fontId="31" fillId="34" borderId="35" xfId="0" applyNumberFormat="1" applyFont="1" applyFill="1" applyBorder="1" applyAlignment="1" quotePrefix="1">
      <alignment horizontal="center" vertical="center"/>
    </xf>
    <xf numFmtId="3" fontId="31" fillId="35" borderId="35" xfId="0" applyNumberFormat="1" applyFont="1" applyFill="1" applyBorder="1" applyAlignment="1">
      <alignment horizontal="center" vertical="center"/>
    </xf>
    <xf numFmtId="3" fontId="31" fillId="34" borderId="35" xfId="0" applyNumberFormat="1" applyFont="1" applyFill="1" applyBorder="1" applyAlignment="1">
      <alignment horizontal="center" vertical="center"/>
    </xf>
    <xf numFmtId="3" fontId="22" fillId="34" borderId="28" xfId="0" applyNumberFormat="1" applyFont="1" applyFill="1" applyBorder="1" applyAlignment="1" applyProtection="1">
      <alignment horizontal="center" vertical="center"/>
      <protection locked="0"/>
    </xf>
    <xf numFmtId="3" fontId="22" fillId="34" borderId="55" xfId="0" applyNumberFormat="1" applyFont="1" applyFill="1" applyBorder="1" applyAlignment="1" applyProtection="1">
      <alignment horizontal="center" vertical="center"/>
      <protection locked="0"/>
    </xf>
    <xf numFmtId="3" fontId="22" fillId="34" borderId="56" xfId="0" applyNumberFormat="1" applyFont="1" applyFill="1" applyBorder="1" applyAlignment="1" applyProtection="1">
      <alignment horizontal="center" vertical="center"/>
      <protection locked="0"/>
    </xf>
    <xf numFmtId="3" fontId="22" fillId="34" borderId="57" xfId="0" applyNumberFormat="1" applyFont="1" applyFill="1" applyBorder="1" applyAlignment="1" applyProtection="1">
      <alignment horizontal="center" vertical="center"/>
      <protection locked="0"/>
    </xf>
    <xf numFmtId="0" fontId="6" fillId="33" borderId="0" xfId="59" applyFont="1" applyFill="1" applyAlignment="1">
      <alignment horizontal="centerContinuous" vertical="center"/>
      <protection/>
    </xf>
    <xf numFmtId="0" fontId="5" fillId="33" borderId="0" xfId="59" applyFont="1" applyFill="1">
      <alignment/>
      <protection/>
    </xf>
    <xf numFmtId="0" fontId="28" fillId="33" borderId="0" xfId="59" applyFill="1" applyAlignment="1">
      <alignment vertical="center"/>
      <protection/>
    </xf>
    <xf numFmtId="0" fontId="16" fillId="34" borderId="0" xfId="59" applyFont="1" applyFill="1" applyAlignment="1">
      <alignment horizontal="left" vertical="center"/>
      <protection/>
    </xf>
    <xf numFmtId="0" fontId="12" fillId="34" borderId="0" xfId="59" applyFont="1" applyFill="1" applyBorder="1" applyAlignment="1">
      <alignment horizontal="centerContinuous" vertical="center"/>
      <protection/>
    </xf>
    <xf numFmtId="0" fontId="6" fillId="34" borderId="0" xfId="59" applyFont="1" applyFill="1" applyAlignment="1">
      <alignment horizontal="centerContinuous" vertical="center"/>
      <protection/>
    </xf>
    <xf numFmtId="0" fontId="5" fillId="34" borderId="0" xfId="59" applyFont="1" applyFill="1">
      <alignment/>
      <protection/>
    </xf>
    <xf numFmtId="0" fontId="16" fillId="34" borderId="0" xfId="59" applyFont="1" applyFill="1" applyBorder="1" applyAlignment="1">
      <alignment horizontal="center" vertical="center"/>
      <protection/>
    </xf>
    <xf numFmtId="0" fontId="28" fillId="34" borderId="0" xfId="59" applyFill="1" applyAlignment="1">
      <alignment vertical="center"/>
      <protection/>
    </xf>
    <xf numFmtId="0" fontId="15" fillId="34" borderId="0" xfId="59" applyFont="1" applyFill="1" applyAlignment="1">
      <alignment horizontal="center" vertical="center"/>
      <protection/>
    </xf>
    <xf numFmtId="0" fontId="38" fillId="34" borderId="0" xfId="59" applyFont="1" applyFill="1" applyBorder="1" applyAlignment="1">
      <alignment horizontal="centerContinuous" vertical="center"/>
      <protection/>
    </xf>
    <xf numFmtId="0" fontId="7" fillId="34" borderId="0" xfId="59" applyFont="1" applyFill="1" applyAlignment="1">
      <alignment horizontal="centerContinuous" vertical="center"/>
      <protection/>
    </xf>
    <xf numFmtId="0" fontId="15" fillId="34" borderId="0" xfId="59" applyFont="1" applyFill="1" applyAlignment="1">
      <alignment horizontal="centerContinuous" vertical="center"/>
      <protection/>
    </xf>
    <xf numFmtId="0" fontId="5" fillId="34" borderId="14" xfId="59" applyFont="1" applyFill="1" applyBorder="1">
      <alignment/>
      <protection/>
    </xf>
    <xf numFmtId="0" fontId="5" fillId="34" borderId="15" xfId="59" applyFont="1" applyFill="1" applyBorder="1">
      <alignment/>
      <protection/>
    </xf>
    <xf numFmtId="0" fontId="12" fillId="34" borderId="15" xfId="59" applyFont="1" applyFill="1" applyBorder="1" applyAlignment="1">
      <alignment horizontal="center" vertical="center"/>
      <protection/>
    </xf>
    <xf numFmtId="0" fontId="8" fillId="34" borderId="15" xfId="59" applyFont="1" applyFill="1" applyBorder="1" applyAlignment="1">
      <alignment horizontal="center" vertical="center"/>
      <protection/>
    </xf>
    <xf numFmtId="0" fontId="8" fillId="34" borderId="16" xfId="59" applyFont="1" applyFill="1" applyBorder="1" applyAlignment="1">
      <alignment horizontal="center" vertical="center"/>
      <protection/>
    </xf>
    <xf numFmtId="0" fontId="8" fillId="34" borderId="13" xfId="59" applyFont="1" applyFill="1" applyBorder="1" applyAlignment="1">
      <alignment horizontal="center" vertical="center"/>
      <protection/>
    </xf>
    <xf numFmtId="0" fontId="28" fillId="34" borderId="0" xfId="59" applyFill="1">
      <alignment/>
      <protection/>
    </xf>
    <xf numFmtId="0" fontId="8" fillId="34" borderId="12" xfId="59" applyFont="1" applyFill="1" applyBorder="1" applyAlignment="1">
      <alignment horizontal="center" vertical="center"/>
      <protection/>
    </xf>
    <xf numFmtId="0" fontId="8" fillId="34" borderId="10" xfId="59" applyFont="1" applyFill="1" applyBorder="1" applyAlignment="1">
      <alignment horizontal="center" vertical="center"/>
      <protection/>
    </xf>
    <xf numFmtId="0" fontId="39" fillId="34" borderId="12" xfId="59" applyFont="1" applyFill="1" applyBorder="1" applyAlignment="1" quotePrefix="1">
      <alignment vertical="center"/>
      <protection/>
    </xf>
    <xf numFmtId="0" fontId="12" fillId="34" borderId="0" xfId="59" applyFont="1" applyFill="1" applyBorder="1" applyAlignment="1">
      <alignment vertical="center"/>
      <protection/>
    </xf>
    <xf numFmtId="0" fontId="8" fillId="34" borderId="28" xfId="59" applyFont="1" applyFill="1" applyBorder="1" applyAlignment="1">
      <alignment vertical="center"/>
      <protection/>
    </xf>
    <xf numFmtId="0" fontId="18" fillId="34" borderId="23" xfId="44" applyNumberFormat="1" applyFont="1" applyFill="1" applyBorder="1" applyAlignment="1">
      <alignment horizontal="center" vertical="center"/>
    </xf>
    <xf numFmtId="0" fontId="40" fillId="34" borderId="12" xfId="59" applyFont="1" applyFill="1" applyBorder="1" applyAlignment="1">
      <alignment vertical="center"/>
      <protection/>
    </xf>
    <xf numFmtId="0" fontId="18" fillId="35" borderId="23" xfId="44" applyNumberFormat="1" applyFont="1" applyFill="1" applyBorder="1" applyAlignment="1">
      <alignment horizontal="center" vertical="center"/>
    </xf>
    <xf numFmtId="0" fontId="39" fillId="34" borderId="12" xfId="59" applyFont="1" applyFill="1" applyBorder="1" applyAlignment="1">
      <alignment vertical="center"/>
      <protection/>
    </xf>
    <xf numFmtId="0" fontId="41" fillId="34" borderId="12" xfId="59" applyFont="1" applyFill="1" applyBorder="1" applyAlignment="1">
      <alignment vertical="center"/>
      <protection/>
    </xf>
    <xf numFmtId="0" fontId="41" fillId="34" borderId="10" xfId="59" applyFont="1" applyFill="1" applyBorder="1" applyAlignment="1">
      <alignment vertical="center"/>
      <protection/>
    </xf>
    <xf numFmtId="0" fontId="8" fillId="34" borderId="19" xfId="59" applyFont="1" applyFill="1" applyBorder="1" applyAlignment="1">
      <alignment vertical="center"/>
      <protection/>
    </xf>
    <xf numFmtId="0" fontId="18" fillId="35" borderId="20" xfId="44" applyNumberFormat="1" applyFont="1" applyFill="1" applyBorder="1" applyAlignment="1">
      <alignment horizontal="center" vertical="center"/>
    </xf>
    <xf numFmtId="0" fontId="39" fillId="34" borderId="0" xfId="59" applyFont="1" applyFill="1" applyAlignment="1">
      <alignment vertical="center"/>
      <protection/>
    </xf>
    <xf numFmtId="0" fontId="19" fillId="34" borderId="0" xfId="59" applyFont="1" applyFill="1" applyAlignment="1">
      <alignment vertical="center"/>
      <protection/>
    </xf>
    <xf numFmtId="0" fontId="8" fillId="34" borderId="0" xfId="59" applyFont="1" applyFill="1" applyAlignment="1">
      <alignment vertical="center"/>
      <protection/>
    </xf>
    <xf numFmtId="0" fontId="8" fillId="34" borderId="0" xfId="59" applyFont="1" applyFill="1">
      <alignment/>
      <protection/>
    </xf>
    <xf numFmtId="0" fontId="39" fillId="34" borderId="0" xfId="59" applyFont="1" applyFill="1" applyBorder="1" applyAlignment="1">
      <alignment/>
      <protection/>
    </xf>
    <xf numFmtId="0" fontId="39" fillId="34" borderId="0" xfId="59" applyFont="1" applyFill="1" applyAlignment="1">
      <alignment/>
      <protection/>
    </xf>
    <xf numFmtId="0" fontId="8" fillId="34" borderId="0" xfId="59" applyFont="1" applyFill="1" applyBorder="1" applyAlignment="1">
      <alignment vertical="center"/>
      <protection/>
    </xf>
    <xf numFmtId="0" fontId="12" fillId="34" borderId="19" xfId="59" applyFont="1" applyFill="1" applyBorder="1" applyAlignment="1" quotePrefix="1">
      <alignment horizontal="left" vertical="center"/>
      <protection/>
    </xf>
    <xf numFmtId="3" fontId="42" fillId="34" borderId="58" xfId="0" applyNumberFormat="1" applyFont="1" applyFill="1" applyBorder="1" applyAlignment="1" applyProtection="1">
      <alignment horizontal="center" vertical="center"/>
      <protection locked="0"/>
    </xf>
    <xf numFmtId="0" fontId="43" fillId="34" borderId="0" xfId="59" applyFont="1" applyFill="1">
      <alignment/>
      <protection/>
    </xf>
    <xf numFmtId="0" fontId="44" fillId="34" borderId="23" xfId="59" applyFont="1" applyFill="1" applyBorder="1">
      <alignment/>
      <protection/>
    </xf>
    <xf numFmtId="0" fontId="44" fillId="34" borderId="23" xfId="59" applyFont="1" applyFill="1" applyBorder="1" applyAlignment="1">
      <alignment horizontal="center"/>
      <protection/>
    </xf>
    <xf numFmtId="3" fontId="45" fillId="33" borderId="0" xfId="59" applyNumberFormat="1" applyFont="1" applyFill="1">
      <alignment/>
      <protection/>
    </xf>
    <xf numFmtId="187" fontId="18" fillId="33" borderId="26" xfId="0" applyNumberFormat="1" applyFont="1" applyFill="1" applyBorder="1" applyAlignment="1" applyProtection="1">
      <alignment horizontal="center" vertical="center"/>
      <protection locked="0"/>
    </xf>
    <xf numFmtId="187" fontId="18" fillId="33" borderId="59" xfId="0" applyNumberFormat="1" applyFont="1" applyFill="1" applyBorder="1" applyAlignment="1" applyProtection="1">
      <alignment horizontal="center" vertical="center"/>
      <protection locked="0"/>
    </xf>
    <xf numFmtId="0" fontId="21" fillId="36" borderId="25" xfId="0" applyFont="1" applyFill="1" applyBorder="1" applyAlignment="1" quotePrefix="1">
      <alignment horizontal="center" vertical="center"/>
    </xf>
    <xf numFmtId="0" fontId="0" fillId="34" borderId="60" xfId="0" applyFill="1" applyBorder="1" applyAlignment="1">
      <alignment/>
    </xf>
    <xf numFmtId="0" fontId="1" fillId="34" borderId="22" xfId="0" applyFont="1" applyFill="1" applyBorder="1" applyAlignment="1">
      <alignment vertical="center"/>
    </xf>
    <xf numFmtId="0" fontId="0" fillId="34" borderId="19" xfId="0" applyFill="1" applyBorder="1" applyAlignment="1">
      <alignment horizontal="center" vertical="center"/>
    </xf>
    <xf numFmtId="0" fontId="0" fillId="34" borderId="61" xfId="0" applyFill="1" applyBorder="1" applyAlignment="1">
      <alignment/>
    </xf>
    <xf numFmtId="3" fontId="27" fillId="36" borderId="62" xfId="0" applyNumberFormat="1" applyFont="1" applyFill="1" applyBorder="1" applyAlignment="1" applyProtection="1">
      <alignment horizontal="center" vertical="center"/>
      <protection locked="0"/>
    </xf>
    <xf numFmtId="3" fontId="27" fillId="36" borderId="56" xfId="0" applyNumberFormat="1" applyFont="1" applyFill="1" applyBorder="1" applyAlignment="1" applyProtection="1">
      <alignment horizontal="center" vertical="center"/>
      <protection locked="0"/>
    </xf>
    <xf numFmtId="0" fontId="18" fillId="34" borderId="13" xfId="0" applyFont="1" applyFill="1" applyBorder="1" applyAlignment="1">
      <alignment horizontal="centerContinuous" vertical="center"/>
    </xf>
    <xf numFmtId="3" fontId="25" fillId="34" borderId="54" xfId="0" applyNumberFormat="1" applyFont="1" applyFill="1" applyBorder="1" applyAlignment="1" applyProtection="1">
      <alignment horizontal="center" vertical="center"/>
      <protection locked="0"/>
    </xf>
    <xf numFmtId="3" fontId="18" fillId="33" borderId="26" xfId="0" applyNumberFormat="1" applyFont="1" applyFill="1" applyBorder="1" applyAlignment="1" applyProtection="1">
      <alignment horizontal="center" vertical="center"/>
      <protection locked="0"/>
    </xf>
    <xf numFmtId="3" fontId="18" fillId="33" borderId="59" xfId="0" applyNumberFormat="1" applyFont="1" applyFill="1" applyBorder="1" applyAlignment="1" applyProtection="1">
      <alignment horizontal="center" vertical="center"/>
      <protection locked="0"/>
    </xf>
    <xf numFmtId="0" fontId="10" fillId="33" borderId="12" xfId="0" applyFont="1" applyFill="1" applyBorder="1" applyAlignment="1">
      <alignment/>
    </xf>
    <xf numFmtId="3" fontId="18" fillId="33" borderId="23" xfId="0" applyNumberFormat="1" applyFont="1" applyFill="1" applyBorder="1" applyAlignment="1" applyProtection="1">
      <alignment horizontal="center"/>
      <protection locked="0"/>
    </xf>
    <xf numFmtId="0" fontId="18" fillId="33" borderId="0" xfId="0" applyFont="1" applyFill="1" applyAlignment="1">
      <alignment/>
    </xf>
    <xf numFmtId="0" fontId="18" fillId="33" borderId="0" xfId="0" applyFont="1" applyFill="1" applyBorder="1" applyAlignment="1">
      <alignment/>
    </xf>
    <xf numFmtId="0" fontId="8" fillId="33" borderId="12" xfId="0" applyFont="1" applyFill="1" applyBorder="1" applyAlignment="1">
      <alignment/>
    </xf>
    <xf numFmtId="187" fontId="18" fillId="33" borderId="26" xfId="0" applyNumberFormat="1" applyFont="1" applyFill="1" applyBorder="1" applyAlignment="1" applyProtection="1">
      <alignment horizontal="center"/>
      <protection locked="0"/>
    </xf>
    <xf numFmtId="0" fontId="8" fillId="33" borderId="23" xfId="0" applyFont="1" applyFill="1" applyBorder="1" applyAlignment="1" applyProtection="1">
      <alignment horizontal="center"/>
      <protection locked="0"/>
    </xf>
    <xf numFmtId="0" fontId="11" fillId="33" borderId="12" xfId="0" applyFont="1" applyFill="1" applyBorder="1" applyAlignment="1">
      <alignment/>
    </xf>
    <xf numFmtId="0" fontId="12" fillId="33" borderId="23" xfId="0" applyFont="1" applyFill="1" applyBorder="1" applyAlignment="1" applyProtection="1">
      <alignment horizontal="center"/>
      <protection locked="0"/>
    </xf>
    <xf numFmtId="3" fontId="8" fillId="33" borderId="23" xfId="0" applyNumberFormat="1" applyFont="1" applyFill="1" applyBorder="1" applyAlignment="1" applyProtection="1">
      <alignment horizontal="center"/>
      <protection locked="0"/>
    </xf>
    <xf numFmtId="3" fontId="18" fillId="33" borderId="0" xfId="0" applyNumberFormat="1" applyFont="1" applyFill="1" applyBorder="1" applyAlignment="1" quotePrefix="1">
      <alignment horizontal="center"/>
    </xf>
    <xf numFmtId="0" fontId="8" fillId="33" borderId="12" xfId="0" applyFont="1" applyFill="1" applyBorder="1" applyAlignment="1" quotePrefix="1">
      <alignment/>
    </xf>
    <xf numFmtId="3" fontId="18" fillId="33" borderId="63" xfId="0" applyNumberFormat="1" applyFont="1" applyFill="1" applyBorder="1" applyAlignment="1" applyProtection="1">
      <alignment horizontal="center" vertical="center"/>
      <protection locked="0"/>
    </xf>
    <xf numFmtId="187" fontId="18" fillId="33" borderId="63" xfId="0" applyNumberFormat="1" applyFont="1" applyFill="1" applyBorder="1" applyAlignment="1" applyProtection="1">
      <alignment horizontal="center" vertical="center"/>
      <protection locked="0"/>
    </xf>
    <xf numFmtId="0" fontId="12" fillId="33" borderId="11" xfId="0" applyFont="1" applyFill="1" applyBorder="1" applyAlignment="1" quotePrefix="1">
      <alignment horizontal="center" vertical="center"/>
    </xf>
    <xf numFmtId="0" fontId="1" fillId="0" borderId="0" xfId="0" applyFont="1" applyAlignment="1">
      <alignment/>
    </xf>
    <xf numFmtId="0" fontId="30" fillId="0" borderId="0" xfId="55" applyFont="1" applyAlignment="1" applyProtection="1">
      <alignment/>
      <protection/>
    </xf>
    <xf numFmtId="0" fontId="46" fillId="33" borderId="0" xfId="0" applyFont="1" applyFill="1" applyAlignment="1">
      <alignment horizontal="left" vertical="center"/>
    </xf>
    <xf numFmtId="0" fontId="47" fillId="33" borderId="0" xfId="59" applyFont="1" applyFill="1" applyBorder="1" applyAlignment="1">
      <alignment horizontal="centerContinuous" vertical="center"/>
      <protection/>
    </xf>
    <xf numFmtId="0" fontId="48" fillId="33" borderId="0" xfId="0" applyFont="1" applyFill="1" applyBorder="1" applyAlignment="1">
      <alignment horizontal="center" vertical="center"/>
    </xf>
    <xf numFmtId="0" fontId="49" fillId="33" borderId="0" xfId="59" applyFont="1" applyFill="1" applyAlignment="1">
      <alignment vertical="center"/>
      <protection/>
    </xf>
    <xf numFmtId="0" fontId="47" fillId="33" borderId="0" xfId="59" applyFont="1" applyFill="1" applyBorder="1" applyAlignment="1">
      <alignment vertical="center"/>
      <protection/>
    </xf>
    <xf numFmtId="0" fontId="8" fillId="33" borderId="14" xfId="0" applyFont="1" applyFill="1" applyBorder="1" applyAlignment="1">
      <alignment vertical="center"/>
    </xf>
    <xf numFmtId="0" fontId="50" fillId="33" borderId="16" xfId="0" applyFont="1" applyFill="1" applyBorder="1" applyAlignment="1">
      <alignment horizontal="centerContinuous" vertical="center" wrapText="1"/>
    </xf>
    <xf numFmtId="0" fontId="47" fillId="33" borderId="11" xfId="0" applyFont="1" applyFill="1" applyBorder="1" applyAlignment="1">
      <alignment horizontal="center" vertical="center"/>
    </xf>
    <xf numFmtId="0" fontId="47" fillId="33" borderId="14" xfId="0" applyFont="1" applyFill="1" applyBorder="1" applyAlignment="1">
      <alignment horizontal="center" vertical="center"/>
    </xf>
    <xf numFmtId="0" fontId="50" fillId="33" borderId="16" xfId="0" applyFont="1" applyFill="1" applyBorder="1" applyAlignment="1">
      <alignment horizontal="center" vertical="center"/>
    </xf>
    <xf numFmtId="0" fontId="47" fillId="33" borderId="0" xfId="0" applyFont="1" applyFill="1" applyBorder="1" applyAlignment="1" quotePrefix="1">
      <alignment horizontal="left" wrapText="1"/>
    </xf>
    <xf numFmtId="0" fontId="50" fillId="33" borderId="23" xfId="0" applyFont="1" applyFill="1" applyBorder="1" applyAlignment="1" applyProtection="1">
      <alignment horizontal="center"/>
      <protection locked="0"/>
    </xf>
    <xf numFmtId="0" fontId="50" fillId="33" borderId="28" xfId="0" applyFont="1" applyFill="1" applyBorder="1" applyAlignment="1" applyProtection="1">
      <alignment horizontal="center"/>
      <protection locked="0"/>
    </xf>
    <xf numFmtId="0" fontId="50" fillId="33" borderId="12" xfId="0" applyFont="1" applyFill="1" applyBorder="1" applyAlignment="1" applyProtection="1">
      <alignment horizontal="center"/>
      <protection locked="0"/>
    </xf>
    <xf numFmtId="0" fontId="50" fillId="33" borderId="28" xfId="0" applyFont="1" applyFill="1" applyBorder="1" applyAlignment="1">
      <alignment/>
    </xf>
    <xf numFmtId="0" fontId="50" fillId="33" borderId="0" xfId="0" applyFont="1" applyFill="1" applyBorder="1" applyAlignment="1" quotePrefix="1">
      <alignment horizontal="left" vertical="center"/>
    </xf>
    <xf numFmtId="3" fontId="50" fillId="33" borderId="26" xfId="0" applyNumberFormat="1" applyFont="1" applyFill="1" applyBorder="1" applyAlignment="1" applyProtection="1">
      <alignment horizontal="center" vertical="center"/>
      <protection locked="0"/>
    </xf>
    <xf numFmtId="3" fontId="50" fillId="33" borderId="26" xfId="0" applyNumberFormat="1" applyFont="1" applyFill="1" applyBorder="1" applyAlignment="1" applyProtection="1" quotePrefix="1">
      <alignment horizontal="left" vertical="center"/>
      <protection locked="0"/>
    </xf>
    <xf numFmtId="187" fontId="50" fillId="33" borderId="63" xfId="0" applyNumberFormat="1" applyFont="1" applyFill="1" applyBorder="1" applyAlignment="1" applyProtection="1">
      <alignment horizontal="center" vertical="center"/>
      <protection locked="0"/>
    </xf>
    <xf numFmtId="0" fontId="50" fillId="33" borderId="28" xfId="0" applyFont="1" applyFill="1" applyBorder="1" applyAlignment="1">
      <alignment vertical="center"/>
    </xf>
    <xf numFmtId="0" fontId="50" fillId="33" borderId="0" xfId="0" applyFont="1" applyFill="1" applyBorder="1" applyAlignment="1">
      <alignment vertical="center"/>
    </xf>
    <xf numFmtId="187" fontId="50" fillId="33" borderId="26" xfId="0" applyNumberFormat="1" applyFont="1" applyFill="1" applyBorder="1" applyAlignment="1" applyProtection="1">
      <alignment horizontal="center" vertical="center"/>
      <protection locked="0"/>
    </xf>
    <xf numFmtId="0" fontId="18" fillId="33" borderId="0" xfId="0" applyFont="1" applyFill="1" applyAlignment="1">
      <alignment vertical="top"/>
    </xf>
    <xf numFmtId="0" fontId="8" fillId="33" borderId="12" xfId="0" applyFont="1" applyFill="1" applyBorder="1" applyAlignment="1" quotePrefix="1">
      <alignment vertical="top"/>
    </xf>
    <xf numFmtId="0" fontId="50" fillId="33" borderId="0" xfId="0" applyFont="1" applyFill="1" applyBorder="1" applyAlignment="1">
      <alignment vertical="top"/>
    </xf>
    <xf numFmtId="3" fontId="50" fillId="38" borderId="23" xfId="0" applyNumberFormat="1" applyFont="1" applyFill="1" applyBorder="1" applyAlignment="1" applyProtection="1">
      <alignment horizontal="center" vertical="top"/>
      <protection locked="0"/>
    </xf>
    <xf numFmtId="187" fontId="50" fillId="33" borderId="63" xfId="0" applyNumberFormat="1" applyFont="1" applyFill="1" applyBorder="1" applyAlignment="1" applyProtection="1">
      <alignment horizontal="center" vertical="top"/>
      <protection locked="0"/>
    </xf>
    <xf numFmtId="0" fontId="50" fillId="33" borderId="28" xfId="0" applyFont="1" applyFill="1" applyBorder="1" applyAlignment="1">
      <alignment vertical="top"/>
    </xf>
    <xf numFmtId="3" fontId="18" fillId="33" borderId="0" xfId="0" applyNumberFormat="1" applyFont="1" applyFill="1" applyBorder="1" applyAlignment="1" quotePrefix="1">
      <alignment horizontal="center" vertical="top"/>
    </xf>
    <xf numFmtId="3" fontId="18" fillId="33" borderId="0" xfId="0" applyNumberFormat="1" applyFont="1" applyFill="1" applyBorder="1" applyAlignment="1">
      <alignment horizontal="center" vertical="top"/>
    </xf>
    <xf numFmtId="0" fontId="47" fillId="33" borderId="0" xfId="0" applyFont="1" applyFill="1" applyBorder="1" applyAlignment="1">
      <alignment/>
    </xf>
    <xf numFmtId="3" fontId="50" fillId="33" borderId="23" xfId="0" applyNumberFormat="1" applyFont="1" applyFill="1" applyBorder="1" applyAlignment="1" applyProtection="1">
      <alignment horizontal="center"/>
      <protection locked="0"/>
    </xf>
    <xf numFmtId="3" fontId="50" fillId="33" borderId="12" xfId="0" applyNumberFormat="1" applyFont="1" applyFill="1" applyBorder="1" applyAlignment="1" applyProtection="1" quotePrefix="1">
      <alignment horizontal="center"/>
      <protection locked="0"/>
    </xf>
    <xf numFmtId="0" fontId="8" fillId="33" borderId="12" xfId="0" applyFont="1" applyFill="1" applyBorder="1" applyAlignment="1">
      <alignment vertical="top"/>
    </xf>
    <xf numFmtId="187" fontId="50" fillId="33" borderId="26" xfId="0" applyNumberFormat="1" applyFont="1" applyFill="1" applyBorder="1" applyAlignment="1" applyProtection="1">
      <alignment horizontal="center" vertical="top"/>
      <protection locked="0"/>
    </xf>
    <xf numFmtId="0" fontId="50" fillId="33" borderId="0" xfId="0" applyFont="1" applyFill="1" applyBorder="1" applyAlignment="1">
      <alignment horizontal="left" vertical="center"/>
    </xf>
    <xf numFmtId="3" fontId="50" fillId="38" borderId="23" xfId="0" applyNumberFormat="1" applyFont="1" applyFill="1" applyBorder="1" applyAlignment="1" applyProtection="1">
      <alignment horizontal="center" vertical="center"/>
      <protection locked="0"/>
    </xf>
    <xf numFmtId="0" fontId="47" fillId="33" borderId="0" xfId="0" applyFont="1" applyFill="1" applyBorder="1" applyAlignment="1">
      <alignment vertical="center"/>
    </xf>
    <xf numFmtId="3" fontId="50" fillId="33" borderId="28" xfId="0" applyNumberFormat="1" applyFont="1" applyFill="1" applyBorder="1" applyAlignment="1" applyProtection="1">
      <alignment horizontal="center"/>
      <protection locked="0"/>
    </xf>
    <xf numFmtId="3" fontId="50" fillId="33" borderId="12" xfId="0" applyNumberFormat="1" applyFont="1" applyFill="1" applyBorder="1" applyAlignment="1" applyProtection="1">
      <alignment horizontal="center"/>
      <protection locked="0"/>
    </xf>
    <xf numFmtId="0" fontId="50" fillId="33" borderId="19" xfId="0" applyFont="1" applyFill="1" applyBorder="1" applyAlignment="1">
      <alignment horizontal="left" vertical="center"/>
    </xf>
    <xf numFmtId="0" fontId="50" fillId="33" borderId="22" xfId="0" applyFont="1" applyFill="1" applyBorder="1" applyAlignment="1">
      <alignment vertical="center"/>
    </xf>
    <xf numFmtId="0" fontId="50" fillId="33" borderId="0" xfId="0" applyFont="1" applyFill="1" applyAlignment="1">
      <alignment vertical="center"/>
    </xf>
    <xf numFmtId="0" fontId="50" fillId="33" borderId="14" xfId="0" applyFont="1" applyFill="1" applyBorder="1" applyAlignment="1">
      <alignment vertical="center"/>
    </xf>
    <xf numFmtId="0" fontId="50" fillId="33" borderId="16" xfId="0" applyFont="1" applyFill="1" applyBorder="1" applyAlignment="1">
      <alignment vertical="center"/>
    </xf>
    <xf numFmtId="0" fontId="50" fillId="33" borderId="0" xfId="0" applyFont="1" applyFill="1" applyAlignment="1">
      <alignment/>
    </xf>
    <xf numFmtId="0" fontId="0" fillId="33" borderId="0" xfId="0" applyFont="1" applyFill="1" applyAlignment="1">
      <alignment/>
    </xf>
    <xf numFmtId="0" fontId="50" fillId="33" borderId="16" xfId="0" applyFont="1" applyFill="1" applyBorder="1" applyAlignment="1">
      <alignment horizontal="centerContinuous" vertical="top" wrapText="1"/>
    </xf>
    <xf numFmtId="0" fontId="47" fillId="33" borderId="0" xfId="0" applyFont="1" applyFill="1" applyBorder="1" applyAlignment="1" quotePrefix="1">
      <alignment horizontal="left" vertical="center" wrapText="1"/>
    </xf>
    <xf numFmtId="187" fontId="50" fillId="33" borderId="28" xfId="0" applyNumberFormat="1" applyFont="1" applyFill="1" applyBorder="1" applyAlignment="1" applyProtection="1">
      <alignment horizontal="center" vertical="center"/>
      <protection locked="0"/>
    </xf>
    <xf numFmtId="187" fontId="50" fillId="33" borderId="28" xfId="0" applyNumberFormat="1" applyFont="1" applyFill="1" applyBorder="1" applyAlignment="1" applyProtection="1">
      <alignment horizontal="center" vertical="top"/>
      <protection locked="0"/>
    </xf>
    <xf numFmtId="187" fontId="50" fillId="33" borderId="26" xfId="0" applyNumberFormat="1" applyFont="1" applyFill="1" applyBorder="1" applyAlignment="1" applyProtection="1">
      <alignment horizontal="center"/>
      <protection locked="0"/>
    </xf>
    <xf numFmtId="187" fontId="50" fillId="33" borderId="63" xfId="0" applyNumberFormat="1" applyFont="1" applyFill="1" applyBorder="1" applyAlignment="1" applyProtection="1">
      <alignment horizontal="center"/>
      <protection locked="0"/>
    </xf>
    <xf numFmtId="187" fontId="50" fillId="33" borderId="28" xfId="0" applyNumberFormat="1" applyFont="1" applyFill="1" applyBorder="1" applyAlignment="1" applyProtection="1">
      <alignment horizontal="center"/>
      <protection locked="0"/>
    </xf>
    <xf numFmtId="0" fontId="11" fillId="33" borderId="12" xfId="0" applyFont="1" applyFill="1" applyBorder="1" applyAlignment="1">
      <alignment vertical="top"/>
    </xf>
    <xf numFmtId="0" fontId="47" fillId="33" borderId="0" xfId="0" applyFont="1" applyFill="1" applyBorder="1" applyAlignment="1" quotePrefix="1">
      <alignment horizontal="left" vertical="center"/>
    </xf>
    <xf numFmtId="0" fontId="50" fillId="33" borderId="19" xfId="0" applyFont="1" applyFill="1" applyBorder="1" applyAlignment="1">
      <alignment vertical="center"/>
    </xf>
    <xf numFmtId="3" fontId="50" fillId="33" borderId="59" xfId="0" applyNumberFormat="1" applyFont="1" applyFill="1" applyBorder="1" applyAlignment="1" applyProtection="1">
      <alignment horizontal="center" vertical="center"/>
      <protection locked="0"/>
    </xf>
    <xf numFmtId="187" fontId="50" fillId="33" borderId="22" xfId="0" applyNumberFormat="1" applyFont="1" applyFill="1" applyBorder="1" applyAlignment="1" applyProtection="1">
      <alignment horizontal="center" vertical="center"/>
      <protection locked="0"/>
    </xf>
    <xf numFmtId="0" fontId="50" fillId="33" borderId="16" xfId="0" applyFont="1" applyFill="1" applyBorder="1" applyAlignment="1">
      <alignment horizontal="justify" vertical="center" wrapText="1"/>
    </xf>
    <xf numFmtId="0" fontId="47" fillId="33" borderId="17" xfId="0" applyFont="1" applyFill="1" applyBorder="1" applyAlignment="1">
      <alignment horizontal="centerContinuous" wrapText="1"/>
    </xf>
    <xf numFmtId="0" fontId="12" fillId="33" borderId="13" xfId="0" applyFont="1" applyFill="1" applyBorder="1" applyAlignment="1">
      <alignment horizontal="center" wrapText="1"/>
    </xf>
    <xf numFmtId="0" fontId="18" fillId="33" borderId="21" xfId="0" applyFont="1" applyFill="1" applyBorder="1" applyAlignment="1">
      <alignment vertical="center"/>
    </xf>
    <xf numFmtId="0" fontId="50" fillId="33" borderId="19" xfId="0" applyFont="1" applyFill="1" applyBorder="1" applyAlignment="1">
      <alignment horizontal="centerContinuous" vertical="center" wrapText="1"/>
    </xf>
    <xf numFmtId="0" fontId="12" fillId="33" borderId="10" xfId="0" applyFont="1" applyFill="1" applyBorder="1" applyAlignment="1">
      <alignment horizontal="centerContinuous" vertical="top" wrapText="1"/>
    </xf>
    <xf numFmtId="0" fontId="18" fillId="33" borderId="22" xfId="0" applyFont="1" applyFill="1" applyBorder="1" applyAlignment="1">
      <alignment vertical="center"/>
    </xf>
    <xf numFmtId="0" fontId="8" fillId="33" borderId="12" xfId="0" applyFont="1" applyFill="1" applyBorder="1" applyAlignment="1" applyProtection="1">
      <alignment horizontal="center"/>
      <protection locked="0"/>
    </xf>
    <xf numFmtId="0" fontId="18" fillId="33" borderId="28" xfId="0" applyFont="1" applyFill="1" applyBorder="1" applyAlignment="1">
      <alignment/>
    </xf>
    <xf numFmtId="3" fontId="18" fillId="38" borderId="23" xfId="0" applyNumberFormat="1" applyFont="1" applyFill="1" applyBorder="1" applyAlignment="1" applyProtection="1">
      <alignment horizontal="center" vertical="center"/>
      <protection locked="0"/>
    </xf>
    <xf numFmtId="0" fontId="18" fillId="33" borderId="28" xfId="0" applyFont="1" applyFill="1" applyBorder="1" applyAlignment="1">
      <alignment vertical="center"/>
    </xf>
    <xf numFmtId="3" fontId="8" fillId="33" borderId="12" xfId="0" applyNumberFormat="1" applyFont="1" applyFill="1" applyBorder="1" applyAlignment="1" applyProtection="1">
      <alignment horizontal="center"/>
      <protection locked="0"/>
    </xf>
    <xf numFmtId="3" fontId="18" fillId="33" borderId="12" xfId="0" applyNumberFormat="1" applyFont="1" applyFill="1" applyBorder="1" applyAlignment="1" applyProtection="1">
      <alignment horizontal="center"/>
      <protection locked="0"/>
    </xf>
    <xf numFmtId="3" fontId="18" fillId="33" borderId="64" xfId="0" applyNumberFormat="1" applyFont="1" applyFill="1" applyBorder="1" applyAlignment="1" applyProtection="1">
      <alignment horizontal="center" vertical="center"/>
      <protection locked="0"/>
    </xf>
    <xf numFmtId="0" fontId="18" fillId="33" borderId="16" xfId="0" applyFont="1" applyFill="1" applyBorder="1" applyAlignment="1">
      <alignment vertical="center"/>
    </xf>
    <xf numFmtId="0" fontId="53" fillId="0" borderId="0" xfId="59" applyFont="1" applyFill="1" applyBorder="1">
      <alignment/>
      <protection/>
    </xf>
    <xf numFmtId="0" fontId="5" fillId="0" borderId="0" xfId="59" applyFont="1" applyFill="1">
      <alignment/>
      <protection/>
    </xf>
    <xf numFmtId="0" fontId="5" fillId="0" borderId="0" xfId="59" applyFont="1" applyFill="1" applyBorder="1">
      <alignment/>
      <protection/>
    </xf>
    <xf numFmtId="0" fontId="49" fillId="0" borderId="0" xfId="59" applyFont="1" applyFill="1" applyAlignment="1">
      <alignment vertical="center"/>
      <protection/>
    </xf>
    <xf numFmtId="0" fontId="49" fillId="0" borderId="0" xfId="59" applyFont="1" applyFill="1" applyBorder="1" applyAlignment="1">
      <alignment vertical="center"/>
      <protection/>
    </xf>
    <xf numFmtId="0" fontId="18" fillId="0" borderId="0" xfId="0" applyFont="1" applyFill="1" applyAlignment="1">
      <alignment vertical="center"/>
    </xf>
    <xf numFmtId="0" fontId="50" fillId="33" borderId="17" xfId="0" applyFont="1" applyFill="1" applyBorder="1" applyAlignment="1">
      <alignment horizontal="centerContinuous" vertical="center" wrapText="1"/>
    </xf>
    <xf numFmtId="0" fontId="47" fillId="33" borderId="14" xfId="0" applyFont="1" applyFill="1" applyBorder="1" applyAlignment="1">
      <alignment horizontal="centerContinuous" vertical="center"/>
    </xf>
    <xf numFmtId="0" fontId="50" fillId="33" borderId="17" xfId="0" applyFont="1" applyFill="1" applyBorder="1" applyAlignment="1">
      <alignment horizontal="centerContinuous" vertical="center"/>
    </xf>
    <xf numFmtId="0" fontId="50" fillId="33" borderId="16" xfId="0" applyFont="1" applyFill="1" applyBorder="1" applyAlignment="1">
      <alignment horizontal="centerContinuous" vertical="center"/>
    </xf>
    <xf numFmtId="0" fontId="47" fillId="33" borderId="15" xfId="0" applyFont="1" applyFill="1" applyBorder="1" applyAlignment="1">
      <alignment horizontal="centerContinuous" vertical="center"/>
    </xf>
    <xf numFmtId="0" fontId="50" fillId="33" borderId="15" xfId="0" applyFont="1" applyFill="1" applyBorder="1" applyAlignment="1">
      <alignment horizontal="centerContinuous" vertical="center"/>
    </xf>
    <xf numFmtId="0" fontId="47" fillId="33" borderId="17" xfId="0" applyFont="1" applyFill="1" applyBorder="1" applyAlignment="1">
      <alignment horizontal="centerContinuous" vertical="center"/>
    </xf>
    <xf numFmtId="0" fontId="50" fillId="0" borderId="21" xfId="0" applyFont="1" applyFill="1" applyBorder="1" applyAlignment="1">
      <alignment horizontal="centerContinuous" vertical="center"/>
    </xf>
    <xf numFmtId="0" fontId="18" fillId="0" borderId="0" xfId="0" applyFont="1" applyFill="1" applyBorder="1" applyAlignment="1">
      <alignment vertical="center"/>
    </xf>
    <xf numFmtId="0" fontId="50" fillId="33" borderId="19" xfId="0" applyFont="1" applyFill="1" applyBorder="1" applyAlignment="1">
      <alignment horizontal="centerContinuous" vertical="top" wrapText="1"/>
    </xf>
    <xf numFmtId="0" fontId="47" fillId="33" borderId="11" xfId="0" applyFont="1" applyFill="1" applyBorder="1" applyAlignment="1">
      <alignment horizontal="centerContinuous" vertical="center" wrapText="1"/>
    </xf>
    <xf numFmtId="0" fontId="47" fillId="33" borderId="16" xfId="0" applyFont="1" applyFill="1" applyBorder="1" applyAlignment="1">
      <alignment horizontal="centerContinuous" vertical="center" wrapText="1"/>
    </xf>
    <xf numFmtId="0" fontId="47" fillId="33" borderId="14" xfId="0" applyFont="1" applyFill="1" applyBorder="1" applyAlignment="1">
      <alignment horizontal="centerContinuous" vertical="center" wrapText="1"/>
    </xf>
    <xf numFmtId="0" fontId="47" fillId="0" borderId="16" xfId="0" applyFont="1" applyFill="1" applyBorder="1" applyAlignment="1">
      <alignment horizontal="centerContinuous" vertical="center" wrapText="1"/>
    </xf>
    <xf numFmtId="3" fontId="50" fillId="38" borderId="28" xfId="0" applyNumberFormat="1" applyFont="1" applyFill="1" applyBorder="1" applyAlignment="1" applyProtection="1">
      <alignment horizontal="center" vertical="center"/>
      <protection locked="0"/>
    </xf>
    <xf numFmtId="3" fontId="50" fillId="38" borderId="12" xfId="0" applyNumberFormat="1" applyFont="1" applyFill="1" applyBorder="1" applyAlignment="1" applyProtection="1">
      <alignment horizontal="center" vertical="center"/>
      <protection locked="0"/>
    </xf>
    <xf numFmtId="187" fontId="50" fillId="33" borderId="46" xfId="0" applyNumberFormat="1" applyFont="1" applyFill="1" applyBorder="1" applyAlignment="1" applyProtection="1">
      <alignment horizontal="center" vertical="center"/>
      <protection locked="0"/>
    </xf>
    <xf numFmtId="187" fontId="50" fillId="0" borderId="28" xfId="0" applyNumberFormat="1" applyFont="1" applyFill="1" applyBorder="1" applyAlignment="1" applyProtection="1">
      <alignment horizontal="center" vertical="center"/>
      <protection locked="0"/>
    </xf>
    <xf numFmtId="0" fontId="18" fillId="0" borderId="0" xfId="0" applyFont="1" applyFill="1" applyAlignment="1">
      <alignment/>
    </xf>
    <xf numFmtId="0" fontId="47" fillId="33" borderId="0" xfId="0" applyFont="1" applyFill="1" applyBorder="1" applyAlignment="1" quotePrefix="1">
      <alignment horizontal="left"/>
    </xf>
    <xf numFmtId="187" fontId="50" fillId="33" borderId="54" xfId="0" applyNumberFormat="1" applyFont="1" applyFill="1" applyBorder="1" applyAlignment="1" applyProtection="1">
      <alignment horizontal="center"/>
      <protection locked="0"/>
    </xf>
    <xf numFmtId="187" fontId="50" fillId="33" borderId="65" xfId="0" applyNumberFormat="1" applyFont="1" applyFill="1" applyBorder="1" applyAlignment="1" applyProtection="1">
      <alignment horizontal="center"/>
      <protection locked="0"/>
    </xf>
    <xf numFmtId="187" fontId="50" fillId="33" borderId="46" xfId="0" applyNumberFormat="1" applyFont="1" applyFill="1" applyBorder="1" applyAlignment="1" applyProtection="1">
      <alignment horizontal="center"/>
      <protection locked="0"/>
    </xf>
    <xf numFmtId="187" fontId="50" fillId="0" borderId="28" xfId="0" applyNumberFormat="1" applyFont="1" applyFill="1" applyBorder="1" applyAlignment="1" applyProtection="1">
      <alignment horizontal="center"/>
      <protection locked="0"/>
    </xf>
    <xf numFmtId="0" fontId="18" fillId="0" borderId="0" xfId="0" applyFont="1" applyFill="1" applyBorder="1" applyAlignment="1">
      <alignment/>
    </xf>
    <xf numFmtId="3" fontId="50" fillId="33" borderId="54" xfId="0" applyNumberFormat="1" applyFont="1" applyFill="1" applyBorder="1" applyAlignment="1" applyProtection="1">
      <alignment horizontal="center" vertical="center"/>
      <protection locked="0"/>
    </xf>
    <xf numFmtId="3" fontId="50" fillId="33" borderId="65" xfId="0" applyNumberFormat="1" applyFont="1" applyFill="1" applyBorder="1" applyAlignment="1" applyProtection="1">
      <alignment horizontal="center" vertical="center"/>
      <protection locked="0"/>
    </xf>
    <xf numFmtId="3" fontId="50" fillId="33" borderId="46" xfId="0" applyNumberFormat="1" applyFont="1" applyFill="1" applyBorder="1" applyAlignment="1" applyProtection="1">
      <alignment horizontal="center" vertical="center"/>
      <protection locked="0"/>
    </xf>
    <xf numFmtId="3" fontId="50" fillId="33" borderId="63" xfId="0" applyNumberFormat="1" applyFont="1" applyFill="1" applyBorder="1" applyAlignment="1" applyProtection="1">
      <alignment horizontal="center" vertical="center"/>
      <protection locked="0"/>
    </xf>
    <xf numFmtId="187" fontId="50" fillId="33" borderId="54" xfId="0" applyNumberFormat="1" applyFont="1" applyFill="1" applyBorder="1" applyAlignment="1" applyProtection="1">
      <alignment horizontal="center" vertical="center"/>
      <protection locked="0"/>
    </xf>
    <xf numFmtId="187" fontId="50" fillId="33" borderId="65" xfId="0" applyNumberFormat="1" applyFont="1" applyFill="1" applyBorder="1" applyAlignment="1" applyProtection="1">
      <alignment horizontal="center" vertical="center"/>
      <protection locked="0"/>
    </xf>
    <xf numFmtId="187" fontId="50" fillId="33" borderId="27" xfId="0" applyNumberFormat="1" applyFont="1" applyFill="1" applyBorder="1" applyAlignment="1" applyProtection="1">
      <alignment horizontal="center" vertical="center"/>
      <protection locked="0"/>
    </xf>
    <xf numFmtId="187" fontId="50" fillId="33" borderId="59" xfId="0" applyNumberFormat="1" applyFont="1" applyFill="1" applyBorder="1" applyAlignment="1" applyProtection="1">
      <alignment horizontal="center" vertical="center"/>
      <protection locked="0"/>
    </xf>
    <xf numFmtId="187" fontId="50" fillId="33" borderId="58" xfId="0" applyNumberFormat="1" applyFont="1" applyFill="1" applyBorder="1" applyAlignment="1" applyProtection="1">
      <alignment horizontal="center" vertical="center"/>
      <protection locked="0"/>
    </xf>
    <xf numFmtId="187" fontId="50" fillId="33" borderId="66" xfId="0" applyNumberFormat="1" applyFont="1" applyFill="1" applyBorder="1" applyAlignment="1" applyProtection="1">
      <alignment horizontal="center" vertical="center"/>
      <protection locked="0"/>
    </xf>
    <xf numFmtId="187" fontId="50" fillId="33" borderId="64" xfId="0" applyNumberFormat="1" applyFont="1" applyFill="1" applyBorder="1" applyAlignment="1" applyProtection="1">
      <alignment horizontal="center" vertical="center"/>
      <protection locked="0"/>
    </xf>
    <xf numFmtId="187" fontId="50" fillId="0" borderId="22" xfId="0" applyNumberFormat="1" applyFont="1" applyFill="1" applyBorder="1" applyAlignment="1" applyProtection="1">
      <alignment horizontal="center" vertical="center"/>
      <protection locked="0"/>
    </xf>
    <xf numFmtId="0" fontId="0" fillId="0" borderId="0" xfId="0" applyFill="1" applyBorder="1" applyAlignment="1">
      <alignment/>
    </xf>
    <xf numFmtId="0" fontId="0" fillId="0" borderId="0" xfId="0" applyFill="1" applyAlignment="1">
      <alignment/>
    </xf>
    <xf numFmtId="0" fontId="50" fillId="0" borderId="28" xfId="0" applyFont="1" applyFill="1" applyBorder="1" applyAlignment="1" quotePrefix="1">
      <alignment vertical="center"/>
    </xf>
    <xf numFmtId="0" fontId="1" fillId="36" borderId="52" xfId="0" applyFont="1" applyFill="1" applyBorder="1" applyAlignment="1">
      <alignment horizontal="center" vertical="center"/>
    </xf>
    <xf numFmtId="0" fontId="1" fillId="36" borderId="57" xfId="0" applyFont="1" applyFill="1" applyBorder="1" applyAlignment="1">
      <alignment horizontal="center" vertical="center"/>
    </xf>
    <xf numFmtId="0" fontId="1" fillId="36" borderId="30" xfId="0" applyFont="1" applyFill="1" applyBorder="1" applyAlignment="1" quotePrefix="1">
      <alignment horizontal="center" vertical="center"/>
    </xf>
    <xf numFmtId="0" fontId="1" fillId="36" borderId="67" xfId="0" applyFont="1" applyFill="1" applyBorder="1" applyAlignment="1" quotePrefix="1">
      <alignment horizontal="center" vertical="center"/>
    </xf>
    <xf numFmtId="0" fontId="1" fillId="34" borderId="44" xfId="0" applyFont="1" applyFill="1" applyBorder="1" applyAlignment="1">
      <alignment horizontal="center" vertical="center"/>
    </xf>
    <xf numFmtId="0" fontId="50" fillId="33" borderId="15" xfId="0" applyFont="1" applyFill="1" applyBorder="1" applyAlignment="1" quotePrefix="1">
      <alignment horizontal="justify" vertical="top" wrapText="1"/>
    </xf>
    <xf numFmtId="0" fontId="46" fillId="33" borderId="0" xfId="59" applyFont="1" applyFill="1" applyBorder="1" applyAlignment="1">
      <alignment horizontal="center" vertical="center"/>
      <protection/>
    </xf>
    <xf numFmtId="0" fontId="12" fillId="34" borderId="18" xfId="0" applyFont="1" applyFill="1" applyBorder="1" applyAlignment="1">
      <alignment horizontal="center" vertical="center"/>
    </xf>
    <xf numFmtId="0" fontId="12" fillId="34" borderId="20" xfId="0" applyFont="1" applyFill="1" applyBorder="1" applyAlignment="1">
      <alignment horizontal="center" vertical="center"/>
    </xf>
    <xf numFmtId="0" fontId="12" fillId="34" borderId="21" xfId="0" applyFont="1" applyFill="1" applyBorder="1" applyAlignment="1">
      <alignment horizontal="center" vertical="center"/>
    </xf>
    <xf numFmtId="0" fontId="12" fillId="34" borderId="22" xfId="0" applyFont="1" applyFill="1" applyBorder="1" applyAlignment="1">
      <alignment horizontal="center" vertical="center"/>
    </xf>
    <xf numFmtId="0" fontId="12" fillId="34" borderId="14" xfId="0" applyFont="1" applyFill="1" applyBorder="1" applyAlignment="1">
      <alignment horizontal="center" vertical="center"/>
    </xf>
    <xf numFmtId="0" fontId="12" fillId="34" borderId="15" xfId="0" applyFont="1" applyFill="1" applyBorder="1" applyAlignment="1">
      <alignment horizontal="center" vertical="center"/>
    </xf>
    <xf numFmtId="0" fontId="12" fillId="34" borderId="16" xfId="0" applyFont="1" applyFill="1" applyBorder="1" applyAlignment="1">
      <alignment horizontal="center" vertical="center"/>
    </xf>
    <xf numFmtId="0" fontId="19" fillId="33" borderId="14" xfId="0" applyFont="1" applyFill="1" applyBorder="1" applyAlignment="1" quotePrefix="1">
      <alignment horizontal="left" vertical="center" wrapText="1"/>
    </xf>
    <xf numFmtId="0" fontId="8" fillId="33" borderId="15" xfId="0" applyFont="1" applyFill="1" applyBorder="1" applyAlignment="1">
      <alignment horizontal="justify" vertical="center" wrapText="1"/>
    </xf>
    <xf numFmtId="0" fontId="8" fillId="34" borderId="18" xfId="59" applyFont="1" applyFill="1" applyBorder="1" applyAlignment="1">
      <alignment horizontal="center" vertical="center" wrapText="1"/>
      <protection/>
    </xf>
    <xf numFmtId="0" fontId="8" fillId="34" borderId="20" xfId="59" applyFont="1" applyFill="1" applyBorder="1" applyAlignment="1">
      <alignment horizontal="center" vertical="center" wrapText="1"/>
      <protection/>
    </xf>
    <xf numFmtId="0" fontId="12" fillId="34" borderId="13" xfId="59" applyFont="1" applyFill="1" applyBorder="1" applyAlignment="1">
      <alignment horizontal="center" vertical="center" wrapText="1"/>
      <protection/>
    </xf>
    <xf numFmtId="0" fontId="12" fillId="34" borderId="12" xfId="59" applyFont="1" applyFill="1" applyBorder="1" applyAlignment="1">
      <alignment horizontal="center" vertical="center" wrapText="1"/>
      <protection/>
    </xf>
    <xf numFmtId="0" fontId="12" fillId="34" borderId="10" xfId="59" applyFont="1" applyFill="1" applyBorder="1" applyAlignment="1">
      <alignment horizontal="center" vertical="center" wrapText="1"/>
      <protection/>
    </xf>
    <xf numFmtId="0" fontId="12" fillId="34" borderId="14" xfId="59" applyFont="1" applyFill="1" applyBorder="1" applyAlignment="1">
      <alignment horizontal="center" vertical="center"/>
      <protection/>
    </xf>
    <xf numFmtId="0" fontId="8" fillId="34" borderId="16" xfId="59" applyFont="1" applyFill="1" applyBorder="1" applyAlignment="1">
      <alignment horizontal="center" vertical="center"/>
      <protection/>
    </xf>
    <xf numFmtId="0" fontId="12" fillId="34" borderId="18" xfId="59" applyFont="1" applyFill="1" applyBorder="1" applyAlignment="1">
      <alignment horizontal="center" vertical="center" wrapText="1"/>
      <protection/>
    </xf>
    <xf numFmtId="0" fontId="12" fillId="34" borderId="23" xfId="59" applyFont="1" applyFill="1" applyBorder="1" applyAlignment="1">
      <alignment horizontal="center" vertical="center" wrapText="1"/>
      <protection/>
    </xf>
    <xf numFmtId="0" fontId="12" fillId="34" borderId="20" xfId="59" applyFont="1" applyFill="1" applyBorder="1" applyAlignment="1">
      <alignment horizontal="center" vertical="center" wrapText="1"/>
      <protection/>
    </xf>
    <xf numFmtId="0" fontId="8" fillId="34" borderId="17" xfId="59" applyFont="1" applyFill="1" applyBorder="1" applyAlignment="1">
      <alignment horizontal="center" vertical="center"/>
      <protection/>
    </xf>
    <xf numFmtId="0" fontId="8" fillId="34" borderId="21" xfId="59" applyFont="1" applyFill="1" applyBorder="1" applyAlignment="1">
      <alignment horizontal="center" vertical="center"/>
      <protection/>
    </xf>
    <xf numFmtId="0" fontId="8" fillId="34" borderId="0" xfId="59" applyFont="1" applyFill="1" applyBorder="1" applyAlignment="1">
      <alignment horizontal="center" vertical="center"/>
      <protection/>
    </xf>
    <xf numFmtId="0" fontId="8" fillId="34" borderId="28" xfId="59" applyFont="1" applyFill="1" applyBorder="1" applyAlignment="1">
      <alignment horizontal="center" vertical="center"/>
      <protection/>
    </xf>
    <xf numFmtId="0" fontId="8" fillId="34" borderId="19" xfId="59" applyFont="1" applyFill="1" applyBorder="1" applyAlignment="1">
      <alignment horizontal="center" vertical="center"/>
      <protection/>
    </xf>
    <xf numFmtId="0" fontId="8" fillId="34" borderId="22" xfId="59" applyFont="1" applyFill="1" applyBorder="1" applyAlignment="1">
      <alignment horizontal="center" vertical="center"/>
      <protection/>
    </xf>
    <xf numFmtId="0" fontId="12" fillId="34" borderId="16" xfId="59" applyFont="1" applyFill="1" applyBorder="1" applyAlignment="1">
      <alignment horizontal="center" vertical="center"/>
      <protection/>
    </xf>
    <xf numFmtId="0" fontId="8" fillId="34" borderId="23" xfId="59" applyFont="1" applyFill="1" applyBorder="1" applyAlignment="1">
      <alignment horizontal="center" vertical="center" wrapText="1"/>
      <protection/>
    </xf>
    <xf numFmtId="0" fontId="46" fillId="0" borderId="0" xfId="0" applyFont="1" applyFill="1" applyAlignment="1">
      <alignment horizontal="left" vertical="center"/>
    </xf>
    <xf numFmtId="0" fontId="47" fillId="0" borderId="0" xfId="59" applyFont="1" applyFill="1" applyBorder="1" applyAlignment="1">
      <alignment horizontal="centerContinuous" vertical="center"/>
      <protection/>
    </xf>
    <xf numFmtId="0" fontId="6" fillId="0" borderId="0" xfId="59" applyFont="1" applyFill="1" applyAlignment="1">
      <alignment horizontal="centerContinuous" vertical="center"/>
      <protection/>
    </xf>
    <xf numFmtId="0" fontId="48" fillId="0" borderId="0" xfId="0" applyFont="1" applyFill="1" applyBorder="1" applyAlignment="1">
      <alignment horizontal="center" vertical="center"/>
    </xf>
    <xf numFmtId="0" fontId="46" fillId="0" borderId="0" xfId="59" applyFont="1" applyFill="1" applyBorder="1" applyAlignment="1">
      <alignment horizontal="center" vertical="center"/>
      <protection/>
    </xf>
    <xf numFmtId="0" fontId="46" fillId="0" borderId="0" xfId="59" applyFont="1" applyFill="1" applyBorder="1" applyAlignment="1">
      <alignment vertical="center"/>
      <protection/>
    </xf>
    <xf numFmtId="0" fontId="46" fillId="0" borderId="0" xfId="59" applyFont="1" applyFill="1" applyAlignment="1">
      <alignment horizontal="left" vertical="center"/>
      <protection/>
    </xf>
    <xf numFmtId="0" fontId="46" fillId="0" borderId="0" xfId="59" applyFont="1" applyFill="1" applyAlignment="1">
      <alignment horizontal="center" vertical="center"/>
      <protection/>
    </xf>
    <xf numFmtId="0" fontId="54" fillId="0" borderId="0" xfId="59" applyFont="1" applyFill="1" applyAlignment="1">
      <alignment vertical="center"/>
      <protection/>
    </xf>
    <xf numFmtId="3" fontId="45" fillId="0" borderId="0" xfId="59" applyNumberFormat="1" applyFont="1" applyFill="1">
      <alignment/>
      <protection/>
    </xf>
    <xf numFmtId="0" fontId="47" fillId="0" borderId="0" xfId="59" applyFont="1" applyFill="1" applyBorder="1" applyAlignment="1">
      <alignment vertical="center"/>
      <protection/>
    </xf>
    <xf numFmtId="0" fontId="28" fillId="0" borderId="0" xfId="59" applyFill="1" applyAlignment="1">
      <alignment vertical="center"/>
      <protection/>
    </xf>
    <xf numFmtId="0" fontId="8" fillId="0" borderId="13" xfId="59" applyFont="1" applyFill="1" applyBorder="1" applyAlignment="1">
      <alignment horizontal="center" vertical="center"/>
      <protection/>
    </xf>
    <xf numFmtId="0" fontId="8" fillId="0" borderId="17" xfId="59" applyFont="1" applyFill="1" applyBorder="1" applyAlignment="1">
      <alignment horizontal="center" vertical="center"/>
      <protection/>
    </xf>
    <xf numFmtId="0" fontId="50" fillId="0" borderId="14" xfId="59" applyFont="1" applyFill="1" applyBorder="1">
      <alignment/>
      <protection/>
    </xf>
    <xf numFmtId="0" fontId="50" fillId="0" borderId="15" xfId="59" applyFont="1" applyFill="1" applyBorder="1">
      <alignment/>
      <protection/>
    </xf>
    <xf numFmtId="0" fontId="47" fillId="0" borderId="15" xfId="59" applyFont="1" applyFill="1" applyBorder="1" applyAlignment="1">
      <alignment horizontal="center" vertical="center"/>
      <protection/>
    </xf>
    <xf numFmtId="0" fontId="50" fillId="0" borderId="15" xfId="59" applyFont="1" applyFill="1" applyBorder="1" applyAlignment="1">
      <alignment horizontal="center" vertical="center"/>
      <protection/>
    </xf>
    <xf numFmtId="0" fontId="50" fillId="0" borderId="16" xfId="59" applyFont="1" applyFill="1" applyBorder="1" applyAlignment="1">
      <alignment horizontal="center" vertical="center"/>
      <protection/>
    </xf>
    <xf numFmtId="0" fontId="47" fillId="0" borderId="14" xfId="59" applyFont="1" applyFill="1" applyBorder="1" applyAlignment="1">
      <alignment horizontal="center" vertical="center"/>
      <protection/>
    </xf>
    <xf numFmtId="0" fontId="47" fillId="0" borderId="15" xfId="59" applyFont="1" applyFill="1" applyBorder="1" applyAlignment="1">
      <alignment horizontal="center" vertical="center"/>
      <protection/>
    </xf>
    <xf numFmtId="0" fontId="47" fillId="0" borderId="16" xfId="59" applyFont="1" applyFill="1" applyBorder="1" applyAlignment="1">
      <alignment horizontal="center" vertical="center"/>
      <protection/>
    </xf>
    <xf numFmtId="0" fontId="8" fillId="0" borderId="12" xfId="59" applyFont="1" applyFill="1" applyBorder="1" applyAlignment="1">
      <alignment horizontal="center" vertical="center"/>
      <protection/>
    </xf>
    <xf numFmtId="0" fontId="8" fillId="0" borderId="0" xfId="59" applyFont="1" applyFill="1" applyBorder="1" applyAlignment="1">
      <alignment horizontal="center" vertical="center"/>
      <protection/>
    </xf>
    <xf numFmtId="0" fontId="50" fillId="0" borderId="16" xfId="59" applyFont="1" applyFill="1" applyBorder="1" applyAlignment="1">
      <alignment horizontal="center" vertical="center"/>
      <protection/>
    </xf>
    <xf numFmtId="0" fontId="47" fillId="0" borderId="13" xfId="59" applyFont="1" applyFill="1" applyBorder="1" applyAlignment="1">
      <alignment horizontal="center" vertical="center" wrapText="1"/>
      <protection/>
    </xf>
    <xf numFmtId="0" fontId="47" fillId="0" borderId="21" xfId="59" applyFont="1" applyFill="1" applyBorder="1" applyAlignment="1">
      <alignment horizontal="center" vertical="center" wrapText="1"/>
      <protection/>
    </xf>
    <xf numFmtId="0" fontId="28" fillId="0" borderId="0" xfId="59" applyFill="1">
      <alignment/>
      <protection/>
    </xf>
    <xf numFmtId="0" fontId="50" fillId="0" borderId="23" xfId="59" applyFont="1" applyFill="1" applyBorder="1" applyAlignment="1">
      <alignment horizontal="center" vertical="center" wrapText="1"/>
      <protection/>
    </xf>
    <xf numFmtId="0" fontId="50" fillId="0" borderId="18" xfId="59" applyFont="1" applyFill="1" applyBorder="1" applyAlignment="1">
      <alignment horizontal="center" vertical="center" wrapText="1"/>
      <protection/>
    </xf>
    <xf numFmtId="0" fontId="47" fillId="0" borderId="12" xfId="59" applyFont="1" applyFill="1" applyBorder="1" applyAlignment="1">
      <alignment horizontal="center" vertical="center" wrapText="1"/>
      <protection/>
    </xf>
    <xf numFmtId="0" fontId="47" fillId="0" borderId="28" xfId="59" applyFont="1" applyFill="1" applyBorder="1" applyAlignment="1">
      <alignment horizontal="center" vertical="center" wrapText="1"/>
      <protection/>
    </xf>
    <xf numFmtId="0" fontId="8" fillId="0" borderId="10" xfId="59" applyFont="1" applyFill="1" applyBorder="1" applyAlignment="1">
      <alignment horizontal="center" vertical="center"/>
      <protection/>
    </xf>
    <xf numFmtId="0" fontId="8" fillId="0" borderId="19" xfId="59" applyFont="1" applyFill="1" applyBorder="1" applyAlignment="1">
      <alignment horizontal="center" vertical="center"/>
      <protection/>
    </xf>
    <xf numFmtId="0" fontId="50" fillId="0" borderId="20" xfId="59" applyFont="1" applyFill="1" applyBorder="1" applyAlignment="1">
      <alignment horizontal="center" vertical="center" wrapText="1"/>
      <protection/>
    </xf>
    <xf numFmtId="0" fontId="47" fillId="0" borderId="10" xfId="59" applyFont="1" applyFill="1" applyBorder="1" applyAlignment="1">
      <alignment horizontal="center" vertical="center" wrapText="1"/>
      <protection/>
    </xf>
    <xf numFmtId="0" fontId="47" fillId="0" borderId="22" xfId="59" applyFont="1" applyFill="1" applyBorder="1" applyAlignment="1">
      <alignment horizontal="center" vertical="center" wrapText="1"/>
      <protection/>
    </xf>
    <xf numFmtId="0" fontId="39" fillId="0" borderId="12" xfId="59" applyFont="1" applyFill="1" applyBorder="1" applyAlignment="1" quotePrefix="1">
      <alignment/>
      <protection/>
    </xf>
    <xf numFmtId="0" fontId="47" fillId="0" borderId="0" xfId="59" applyFont="1" applyFill="1" applyBorder="1" applyAlignment="1">
      <alignment/>
      <protection/>
    </xf>
    <xf numFmtId="187" fontId="50" fillId="0" borderId="23" xfId="44" applyNumberFormat="1" applyFont="1" applyFill="1" applyBorder="1" applyAlignment="1" applyProtection="1">
      <alignment horizontal="center"/>
      <protection locked="0"/>
    </xf>
    <xf numFmtId="187" fontId="50" fillId="0" borderId="13" xfId="44" applyNumberFormat="1" applyFont="1" applyFill="1" applyBorder="1" applyAlignment="1" applyProtection="1">
      <alignment horizontal="center"/>
      <protection locked="0"/>
    </xf>
    <xf numFmtId="0" fontId="50" fillId="0" borderId="21" xfId="59" applyFont="1" applyFill="1" applyBorder="1" applyAlignment="1">
      <alignment/>
      <protection/>
    </xf>
    <xf numFmtId="0" fontId="28" fillId="0" borderId="0" xfId="59" applyFill="1" applyAlignment="1">
      <alignment/>
      <protection/>
    </xf>
    <xf numFmtId="0" fontId="8" fillId="0" borderId="12" xfId="59" applyFont="1" applyFill="1" applyBorder="1" applyAlignment="1">
      <alignment horizontal="center" vertical="center"/>
      <protection/>
    </xf>
    <xf numFmtId="0" fontId="50" fillId="0" borderId="0" xfId="0" applyFont="1" applyFill="1" applyBorder="1" applyAlignment="1" quotePrefix="1">
      <alignment horizontal="left" vertical="center"/>
    </xf>
    <xf numFmtId="187" fontId="50" fillId="0" borderId="12" xfId="44" applyNumberFormat="1" applyFont="1" applyFill="1" applyBorder="1" applyAlignment="1" applyProtection="1">
      <alignment horizontal="center"/>
      <protection locked="0"/>
    </xf>
    <xf numFmtId="0" fontId="50" fillId="0" borderId="28" xfId="59" applyFont="1" applyFill="1" applyBorder="1">
      <alignment/>
      <protection/>
    </xf>
    <xf numFmtId="187" fontId="50" fillId="0" borderId="23" xfId="44" applyNumberFormat="1" applyFont="1" applyFill="1" applyBorder="1" applyAlignment="1" applyProtection="1">
      <alignment horizontal="center" vertical="center"/>
      <protection locked="0"/>
    </xf>
    <xf numFmtId="187" fontId="50" fillId="0" borderId="12" xfId="44" applyNumberFormat="1" applyFont="1" applyFill="1" applyBorder="1" applyAlignment="1" applyProtection="1">
      <alignment horizontal="center" vertical="center"/>
      <protection locked="0"/>
    </xf>
    <xf numFmtId="0" fontId="50" fillId="0" borderId="28" xfId="59" applyFont="1" applyFill="1" applyBorder="1" applyAlignment="1">
      <alignment vertical="center"/>
      <protection/>
    </xf>
    <xf numFmtId="0" fontId="50" fillId="0" borderId="28" xfId="0" applyFont="1" applyFill="1" applyBorder="1" applyAlignment="1" quotePrefix="1">
      <alignment vertical="center" wrapText="1"/>
    </xf>
    <xf numFmtId="187" fontId="50" fillId="0" borderId="26" xfId="0" applyNumberFormat="1" applyFont="1" applyFill="1" applyBorder="1" applyAlignment="1" applyProtection="1">
      <alignment horizontal="center"/>
      <protection locked="0"/>
    </xf>
    <xf numFmtId="0" fontId="50" fillId="0" borderId="28" xfId="59" applyFont="1" applyFill="1" applyBorder="1" applyAlignment="1">
      <alignment/>
      <protection/>
    </xf>
    <xf numFmtId="0" fontId="40" fillId="0" borderId="12" xfId="59" applyFont="1" applyFill="1" applyBorder="1" applyAlignment="1">
      <alignment vertical="center"/>
      <protection/>
    </xf>
    <xf numFmtId="187" fontId="50" fillId="0" borderId="26" xfId="0" applyNumberFormat="1" applyFont="1" applyFill="1" applyBorder="1" applyAlignment="1" applyProtection="1">
      <alignment horizontal="center" vertical="center"/>
      <protection locked="0"/>
    </xf>
    <xf numFmtId="0" fontId="39" fillId="0" borderId="12" xfId="59" applyFont="1" applyFill="1" applyBorder="1" applyAlignment="1">
      <alignment vertical="center"/>
      <protection/>
    </xf>
    <xf numFmtId="0" fontId="41" fillId="0" borderId="12" xfId="59" applyFont="1" applyFill="1" applyBorder="1" applyAlignment="1">
      <alignment vertical="center"/>
      <protection/>
    </xf>
    <xf numFmtId="0" fontId="28" fillId="0" borderId="0" xfId="59" applyFill="1" applyAlignment="1">
      <alignment vertical="top"/>
      <protection/>
    </xf>
    <xf numFmtId="0" fontId="41" fillId="0" borderId="12" xfId="59" applyFont="1" applyFill="1" applyBorder="1" applyAlignment="1">
      <alignment vertical="top"/>
      <protection/>
    </xf>
    <xf numFmtId="0" fontId="50" fillId="0" borderId="0" xfId="0" applyFont="1" applyFill="1" applyBorder="1" applyAlignment="1" quotePrefix="1">
      <alignment horizontal="left" vertical="top"/>
    </xf>
    <xf numFmtId="187" fontId="50" fillId="0" borderId="23" xfId="44" applyNumberFormat="1" applyFont="1" applyFill="1" applyBorder="1" applyAlignment="1" applyProtection="1">
      <alignment horizontal="center" vertical="top"/>
      <protection locked="0"/>
    </xf>
    <xf numFmtId="187" fontId="50" fillId="0" borderId="10" xfId="44" applyNumberFormat="1" applyFont="1" applyFill="1" applyBorder="1" applyAlignment="1" applyProtection="1">
      <alignment horizontal="center" vertical="top"/>
      <protection locked="0"/>
    </xf>
    <xf numFmtId="0" fontId="50" fillId="0" borderId="22" xfId="59" applyFont="1" applyFill="1" applyBorder="1" applyAlignment="1">
      <alignment vertical="top"/>
      <protection/>
    </xf>
    <xf numFmtId="0" fontId="50" fillId="0" borderId="0" xfId="59" applyFont="1" applyFill="1">
      <alignment/>
      <protection/>
    </xf>
    <xf numFmtId="0" fontId="52" fillId="0" borderId="15" xfId="59" applyFont="1" applyFill="1" applyBorder="1" applyAlignment="1" quotePrefix="1">
      <alignment horizontal="left" vertical="center" wrapText="1"/>
      <protection/>
    </xf>
    <xf numFmtId="0" fontId="52" fillId="0" borderId="19" xfId="59" applyFont="1" applyFill="1" applyBorder="1" applyAlignment="1" quotePrefix="1">
      <alignment horizontal="left" vertical="center" wrapText="1"/>
      <protection/>
    </xf>
    <xf numFmtId="0" fontId="50" fillId="0" borderId="22" xfId="59" applyFont="1" applyFill="1" applyBorder="1">
      <alignment/>
      <protection/>
    </xf>
    <xf numFmtId="0" fontId="8" fillId="0" borderId="0" xfId="0" applyFont="1" applyFill="1" applyBorder="1" applyAlignment="1">
      <alignment vertical="center"/>
    </xf>
    <xf numFmtId="0" fontId="50" fillId="0" borderId="0" xfId="0" applyFont="1" applyFill="1" applyBorder="1" applyAlignment="1">
      <alignment vertical="center"/>
    </xf>
    <xf numFmtId="0" fontId="8" fillId="0" borderId="0" xfId="0" applyFont="1" applyFill="1" applyAlignment="1">
      <alignmen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CDS_Triennial_2007_V.2" xfId="44"/>
    <cellStyle name="Currency" xfId="45"/>
    <cellStyle name="Currency [0]" xfId="46"/>
    <cellStyle name="Dezimal_Tabelle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CDS_Triennial_2007_V.2" xfId="59"/>
    <cellStyle name="Note" xfId="60"/>
    <cellStyle name="Output" xfId="61"/>
    <cellStyle name="Percent" xfId="62"/>
    <cellStyle name="Title" xfId="63"/>
    <cellStyle name="Total" xfId="64"/>
    <cellStyle name="Warning Text" xfId="65"/>
  </cellStyles>
  <dxfs count="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10</xdr:row>
      <xdr:rowOff>57150</xdr:rowOff>
    </xdr:from>
    <xdr:to>
      <xdr:col>4</xdr:col>
      <xdr:colOff>238125</xdr:colOff>
      <xdr:row>11</xdr:row>
      <xdr:rowOff>114300</xdr:rowOff>
    </xdr:to>
    <xdr:pic>
      <xdr:nvPicPr>
        <xdr:cNvPr id="1" name="chkChecking"/>
        <xdr:cNvPicPr preferRelativeResize="1">
          <a:picLocks noChangeAspect="1"/>
        </xdr:cNvPicPr>
      </xdr:nvPicPr>
      <xdr:blipFill>
        <a:blip r:embed="rId1"/>
        <a:stretch>
          <a:fillRect/>
        </a:stretch>
      </xdr:blipFill>
      <xdr:spPr>
        <a:xfrm>
          <a:off x="523875" y="1409700"/>
          <a:ext cx="1819275" cy="209550"/>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3">
    <tabColor indexed="43"/>
  </sheetPr>
  <dimension ref="B2:F10"/>
  <sheetViews>
    <sheetView zoomScalePageLayoutView="0" workbookViewId="0" topLeftCell="A1">
      <selection activeCell="D14" sqref="D14"/>
    </sheetView>
  </sheetViews>
  <sheetFormatPr defaultColWidth="9.00390625" defaultRowHeight="12"/>
  <cols>
    <col min="1" max="1" width="2.125" style="74" customWidth="1"/>
    <col min="2" max="2" width="4.625" style="74" customWidth="1"/>
    <col min="3" max="3" width="0.6171875" style="74" customWidth="1"/>
    <col min="4" max="4" width="20.25390625" style="74" customWidth="1"/>
    <col min="5" max="5" width="15.875" style="167" customWidth="1"/>
    <col min="6" max="6" width="0.875" style="74" customWidth="1"/>
    <col min="7" max="16384" width="9.125" style="74" customWidth="1"/>
  </cols>
  <sheetData>
    <row r="1" ht="12.75" thickBot="1"/>
    <row r="2" spans="3:6" ht="12">
      <c r="C2" s="168"/>
      <c r="D2" s="388" t="s">
        <v>128</v>
      </c>
      <c r="E2" s="390" t="s">
        <v>129</v>
      </c>
      <c r="F2" s="169"/>
    </row>
    <row r="3" spans="3:6" ht="12.75" thickBot="1">
      <c r="C3" s="170"/>
      <c r="D3" s="389"/>
      <c r="E3" s="391"/>
      <c r="F3" s="171"/>
    </row>
    <row r="4" spans="3:6" ht="4.5" customHeight="1">
      <c r="C4" s="172"/>
      <c r="D4" s="173"/>
      <c r="E4" s="174"/>
      <c r="F4" s="175"/>
    </row>
    <row r="5" spans="2:6" ht="12">
      <c r="B5" s="392"/>
      <c r="C5" s="177"/>
      <c r="D5" s="178" t="s">
        <v>130</v>
      </c>
      <c r="E5" s="180" t="e">
        <f>+SUM(OUT_1_Check!AG16:AS52)</f>
        <v>#REF!</v>
      </c>
      <c r="F5" s="179"/>
    </row>
    <row r="6" spans="2:6" ht="12">
      <c r="B6" s="392"/>
      <c r="C6" s="177"/>
      <c r="D6" s="178" t="s">
        <v>131</v>
      </c>
      <c r="E6" s="180" t="e">
        <f>+SUM(OUT_1_Check!AG16:AS52)</f>
        <v>#REF!</v>
      </c>
      <c r="F6" s="179"/>
    </row>
    <row r="7" spans="2:6" ht="12">
      <c r="B7" s="392"/>
      <c r="C7" s="177"/>
      <c r="D7" s="178" t="s">
        <v>132</v>
      </c>
      <c r="E7" s="180">
        <f>+SUM(OUT_3_Check!D16:N39)</f>
        <v>13</v>
      </c>
      <c r="F7" s="179"/>
    </row>
    <row r="8" spans="2:6" ht="12">
      <c r="B8" s="392"/>
      <c r="C8" s="177"/>
      <c r="D8" s="178" t="s">
        <v>133</v>
      </c>
      <c r="E8" s="180" t="e">
        <f>+SUM(OUT_4_Check!D15:S36)</f>
        <v>#REF!</v>
      </c>
      <c r="F8" s="179"/>
    </row>
    <row r="9" spans="2:6" ht="12">
      <c r="B9" s="176"/>
      <c r="C9" s="177"/>
      <c r="D9" s="178" t="s">
        <v>138</v>
      </c>
      <c r="E9" s="180">
        <f>+SUM(CDS_Check!D17:K28)</f>
        <v>8</v>
      </c>
      <c r="F9" s="179"/>
    </row>
    <row r="10" spans="2:6" ht="4.5" customHeight="1">
      <c r="B10" s="176"/>
      <c r="C10" s="241"/>
      <c r="D10" s="242"/>
      <c r="E10" s="243"/>
      <c r="F10" s="244"/>
    </row>
  </sheetData>
  <sheetProtection/>
  <mergeCells count="3">
    <mergeCell ref="D2:D3"/>
    <mergeCell ref="E2:E3"/>
    <mergeCell ref="B5:B8"/>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10">
    <tabColor indexed="43"/>
    <pageSetUpPr fitToPage="1"/>
  </sheetPr>
  <dimension ref="A1:U37"/>
  <sheetViews>
    <sheetView zoomScale="60" zoomScaleNormal="60" zoomScalePageLayoutView="0" workbookViewId="0" topLeftCell="A1">
      <pane xSplit="3" ySplit="14" topLeftCell="D15" activePane="bottomRight" state="frozen"/>
      <selection pane="topLeft" activeCell="B2" sqref="B2"/>
      <selection pane="topRight" activeCell="B2" sqref="B2"/>
      <selection pane="bottomLeft" activeCell="B2" sqref="B2"/>
      <selection pane="bottomRight" activeCell="S16" sqref="S16:S37"/>
    </sheetView>
  </sheetViews>
  <sheetFormatPr defaultColWidth="9.00390625" defaultRowHeight="12"/>
  <cols>
    <col min="1" max="1" width="2.25390625" style="74" customWidth="1"/>
    <col min="2" max="2" width="9.125" style="74" customWidth="1"/>
    <col min="3" max="3" width="25.625" style="74" customWidth="1"/>
    <col min="4" max="19" width="9.125" style="74" customWidth="1"/>
    <col min="20" max="20" width="11.125" style="74" bestFit="1" customWidth="1"/>
    <col min="21" max="16384" width="9.125" style="74" customWidth="1"/>
  </cols>
  <sheetData>
    <row r="1" spans="1:19" s="30" customFormat="1" ht="18" customHeight="1">
      <c r="A1" s="26" t="s">
        <v>39</v>
      </c>
      <c r="B1" s="27"/>
      <c r="C1" s="27"/>
      <c r="D1" s="28"/>
      <c r="E1" s="28"/>
      <c r="F1" s="28"/>
      <c r="G1" s="28"/>
      <c r="H1" s="28"/>
      <c r="I1" s="28"/>
      <c r="J1" s="28"/>
      <c r="K1" s="28"/>
      <c r="L1" s="28"/>
      <c r="M1" s="28"/>
      <c r="N1" s="28"/>
      <c r="O1" s="28"/>
      <c r="P1" s="28"/>
      <c r="Q1" s="28"/>
      <c r="R1" s="28"/>
      <c r="S1" s="29"/>
    </row>
    <row r="2" spans="1:19" s="30" customFormat="1" ht="18" customHeight="1">
      <c r="A2" s="31"/>
      <c r="B2" s="32"/>
      <c r="C2" s="32"/>
      <c r="D2" s="33"/>
      <c r="E2" s="34"/>
      <c r="F2" s="33"/>
      <c r="G2" s="33"/>
      <c r="H2" s="33"/>
      <c r="I2" s="33"/>
      <c r="J2" s="33"/>
      <c r="K2" s="33"/>
      <c r="L2" s="33"/>
      <c r="M2" s="33"/>
      <c r="N2" s="33"/>
      <c r="O2" s="33"/>
      <c r="P2" s="33"/>
      <c r="Q2" s="33"/>
      <c r="R2" s="33"/>
      <c r="S2" s="33"/>
    </row>
    <row r="3" spans="1:19" s="30" customFormat="1" ht="18" customHeight="1" thickBot="1">
      <c r="A3" s="32"/>
      <c r="B3" s="36" t="s">
        <v>1</v>
      </c>
      <c r="C3" s="36"/>
      <c r="D3" s="33"/>
      <c r="E3" s="33"/>
      <c r="F3" s="33"/>
      <c r="G3" s="33"/>
      <c r="H3" s="33"/>
      <c r="I3" s="33"/>
      <c r="J3" s="33"/>
      <c r="K3" s="33"/>
      <c r="L3" s="33"/>
      <c r="M3" s="33"/>
      <c r="N3" s="33"/>
      <c r="O3" s="33"/>
      <c r="P3" s="33"/>
      <c r="Q3" s="33"/>
      <c r="R3" s="33"/>
      <c r="S3" s="33"/>
    </row>
    <row r="4" spans="1:19" s="30" customFormat="1" ht="18" customHeight="1" thickBot="1">
      <c r="A4" s="32"/>
      <c r="B4" s="36" t="s">
        <v>2</v>
      </c>
      <c r="C4" s="36"/>
      <c r="D4" s="33"/>
      <c r="E4" s="33"/>
      <c r="F4" s="33"/>
      <c r="G4" s="33"/>
      <c r="H4" s="33"/>
      <c r="I4" s="33"/>
      <c r="J4" s="33"/>
      <c r="K4" s="33"/>
      <c r="L4" s="33"/>
      <c r="M4" s="33"/>
      <c r="N4" s="33"/>
      <c r="O4" s="33"/>
      <c r="P4" s="33"/>
      <c r="Q4" s="75" t="s">
        <v>109</v>
      </c>
      <c r="R4" s="139"/>
      <c r="S4" s="76">
        <v>0.005</v>
      </c>
    </row>
    <row r="5" spans="1:19" s="30" customFormat="1" ht="18" customHeight="1">
      <c r="A5" s="31"/>
      <c r="B5" s="32"/>
      <c r="C5" s="32"/>
      <c r="D5" s="33"/>
      <c r="E5" s="33"/>
      <c r="F5" s="33"/>
      <c r="G5" s="33"/>
      <c r="H5" s="33"/>
      <c r="I5" s="33"/>
      <c r="J5" s="33"/>
      <c r="K5" s="33"/>
      <c r="L5" s="33"/>
      <c r="M5" s="33"/>
      <c r="N5" s="33"/>
      <c r="O5" s="33"/>
      <c r="P5" s="33"/>
      <c r="Q5" s="33"/>
      <c r="R5" s="33"/>
      <c r="S5" s="33"/>
    </row>
    <row r="6" spans="1:19" s="30" customFormat="1" ht="18" customHeight="1">
      <c r="A6" s="36"/>
      <c r="B6" s="36" t="s">
        <v>40</v>
      </c>
      <c r="C6" s="36"/>
      <c r="D6" s="33"/>
      <c r="E6" s="33"/>
      <c r="F6" s="33"/>
      <c r="G6" s="33"/>
      <c r="H6" s="33"/>
      <c r="I6" s="33"/>
      <c r="J6" s="33"/>
      <c r="K6" s="33"/>
      <c r="L6" s="33"/>
      <c r="M6" s="33"/>
      <c r="N6" s="33"/>
      <c r="O6" s="33"/>
      <c r="P6" s="33"/>
      <c r="Q6" s="33"/>
      <c r="R6" s="33"/>
      <c r="S6" s="33"/>
    </row>
    <row r="7" spans="1:19" s="30" customFormat="1" ht="18" customHeight="1">
      <c r="A7" s="36"/>
      <c r="B7" s="36" t="s">
        <v>41</v>
      </c>
      <c r="C7" s="36"/>
      <c r="D7" s="33"/>
      <c r="E7" s="33"/>
      <c r="F7" s="33"/>
      <c r="G7" s="33"/>
      <c r="H7" s="33"/>
      <c r="I7" s="33"/>
      <c r="J7" s="33"/>
      <c r="K7" s="33"/>
      <c r="L7" s="33"/>
      <c r="M7" s="33"/>
      <c r="N7" s="33"/>
      <c r="O7" s="33"/>
      <c r="P7" s="33"/>
      <c r="Q7" s="28"/>
      <c r="R7" s="33"/>
      <c r="S7" s="33"/>
    </row>
    <row r="8" spans="1:19" s="30" customFormat="1" ht="18" customHeight="1">
      <c r="A8" s="36"/>
      <c r="B8" s="36" t="s">
        <v>105</v>
      </c>
      <c r="C8" s="36"/>
      <c r="D8" s="33"/>
      <c r="E8" s="33"/>
      <c r="F8" s="33"/>
      <c r="G8" s="33"/>
      <c r="H8" s="33"/>
      <c r="I8" s="33"/>
      <c r="J8" s="33"/>
      <c r="K8" s="33"/>
      <c r="L8" s="33"/>
      <c r="M8" s="33"/>
      <c r="N8" s="33"/>
      <c r="O8" s="33"/>
      <c r="P8" s="33"/>
      <c r="Q8" s="28"/>
      <c r="R8" s="33"/>
      <c r="S8" s="33"/>
    </row>
    <row r="9" spans="1:19" s="30" customFormat="1" ht="18" customHeight="1">
      <c r="A9" s="36"/>
      <c r="B9" s="38" t="s">
        <v>3</v>
      </c>
      <c r="C9" s="38"/>
      <c r="D9" s="33"/>
      <c r="E9" s="33"/>
      <c r="F9" s="33"/>
      <c r="G9" s="33"/>
      <c r="H9" s="33"/>
      <c r="I9" s="33"/>
      <c r="J9" s="33"/>
      <c r="K9" s="33"/>
      <c r="L9" s="33"/>
      <c r="M9" s="33"/>
      <c r="N9" s="33"/>
      <c r="O9" s="33"/>
      <c r="P9" s="33"/>
      <c r="Q9" s="33"/>
      <c r="R9" s="33"/>
      <c r="S9" s="33"/>
    </row>
    <row r="10" spans="1:19" s="30" customFormat="1" ht="18" customHeight="1">
      <c r="A10" s="36"/>
      <c r="B10" s="38"/>
      <c r="C10" s="38"/>
      <c r="D10" s="33"/>
      <c r="E10" s="33"/>
      <c r="F10" s="33"/>
      <c r="G10" s="33"/>
      <c r="H10" s="33"/>
      <c r="I10" s="33"/>
      <c r="J10" s="33"/>
      <c r="K10" s="33"/>
      <c r="L10" s="33"/>
      <c r="M10" s="33"/>
      <c r="N10" s="33"/>
      <c r="O10" s="33"/>
      <c r="P10" s="33"/>
      <c r="Q10" s="33"/>
      <c r="R10" s="33"/>
      <c r="S10" s="33"/>
    </row>
    <row r="11" spans="1:19" s="30" customFormat="1" ht="18" customHeight="1">
      <c r="A11" s="36"/>
      <c r="B11" s="38"/>
      <c r="C11" s="38"/>
      <c r="D11" s="33"/>
      <c r="E11" s="33"/>
      <c r="F11" s="33"/>
      <c r="G11" s="33"/>
      <c r="H11" s="33"/>
      <c r="I11" s="33"/>
      <c r="J11" s="33"/>
      <c r="K11" s="33"/>
      <c r="L11" s="33"/>
      <c r="M11" s="33"/>
      <c r="N11" s="33"/>
      <c r="O11" s="33"/>
      <c r="P11" s="33"/>
      <c r="Q11" s="33"/>
      <c r="R11" s="33"/>
      <c r="S11" s="33"/>
    </row>
    <row r="12" spans="1:19" s="43" customFormat="1" ht="18" customHeight="1" thickBot="1">
      <c r="A12" s="39"/>
      <c r="B12" s="40"/>
      <c r="C12" s="40"/>
      <c r="D12" s="41"/>
      <c r="E12" s="41"/>
      <c r="F12" s="41"/>
      <c r="G12" s="41"/>
      <c r="H12" s="42"/>
      <c r="I12" s="42"/>
      <c r="J12" s="42"/>
      <c r="K12" s="41"/>
      <c r="L12" s="41"/>
      <c r="M12" s="41"/>
      <c r="N12" s="41"/>
      <c r="O12" s="33"/>
      <c r="P12" s="41"/>
      <c r="Q12" s="41"/>
      <c r="R12" s="41"/>
      <c r="S12" s="41"/>
    </row>
    <row r="13" spans="1:19" s="47" customFormat="1" ht="33.75" customHeight="1">
      <c r="A13" s="109"/>
      <c r="B13" s="111"/>
      <c r="C13" s="111"/>
      <c r="D13" s="125" t="s">
        <v>42</v>
      </c>
      <c r="E13" s="126"/>
      <c r="F13" s="127"/>
      <c r="G13" s="128"/>
      <c r="H13" s="125" t="s">
        <v>43</v>
      </c>
      <c r="I13" s="126"/>
      <c r="J13" s="126"/>
      <c r="K13" s="128"/>
      <c r="L13" s="125" t="s">
        <v>44</v>
      </c>
      <c r="M13" s="126"/>
      <c r="N13" s="126"/>
      <c r="O13" s="140"/>
      <c r="P13" s="138" t="s">
        <v>34</v>
      </c>
      <c r="Q13" s="126"/>
      <c r="R13" s="126"/>
      <c r="S13" s="128"/>
    </row>
    <row r="14" spans="1:19" s="47" customFormat="1" ht="96.75" customHeight="1">
      <c r="A14" s="48"/>
      <c r="B14" s="49" t="s">
        <v>45</v>
      </c>
      <c r="C14" s="100"/>
      <c r="D14" s="129" t="s">
        <v>46</v>
      </c>
      <c r="E14" s="117" t="s">
        <v>47</v>
      </c>
      <c r="F14" s="124" t="s">
        <v>48</v>
      </c>
      <c r="G14" s="130" t="s">
        <v>125</v>
      </c>
      <c r="H14" s="129" t="s">
        <v>46</v>
      </c>
      <c r="I14" s="123" t="s">
        <v>47</v>
      </c>
      <c r="J14" s="117" t="s">
        <v>48</v>
      </c>
      <c r="K14" s="130" t="s">
        <v>125</v>
      </c>
      <c r="L14" s="129" t="s">
        <v>46</v>
      </c>
      <c r="M14" s="123" t="s">
        <v>47</v>
      </c>
      <c r="N14" s="117" t="s">
        <v>48</v>
      </c>
      <c r="O14" s="141" t="s">
        <v>125</v>
      </c>
      <c r="P14" s="120" t="s">
        <v>46</v>
      </c>
      <c r="Q14" s="123" t="s">
        <v>47</v>
      </c>
      <c r="R14" s="117" t="s">
        <v>48</v>
      </c>
      <c r="S14" s="149" t="s">
        <v>125</v>
      </c>
    </row>
    <row r="15" spans="1:19" s="47" customFormat="1" ht="18" customHeight="1">
      <c r="A15" s="52"/>
      <c r="B15" s="53" t="s">
        <v>49</v>
      </c>
      <c r="C15" s="59"/>
      <c r="D15" s="131"/>
      <c r="E15" s="63"/>
      <c r="F15" s="63"/>
      <c r="G15" s="132"/>
      <c r="H15" s="131"/>
      <c r="I15" s="63"/>
      <c r="J15" s="63"/>
      <c r="K15" s="132"/>
      <c r="L15" s="131"/>
      <c r="M15" s="63"/>
      <c r="N15" s="63"/>
      <c r="O15" s="142"/>
      <c r="P15" s="121"/>
      <c r="Q15" s="55"/>
      <c r="R15" s="55"/>
      <c r="S15" s="150"/>
    </row>
    <row r="16" spans="1:20" s="47" customFormat="1" ht="18" customHeight="1">
      <c r="A16" s="57"/>
      <c r="B16" s="53" t="s">
        <v>50</v>
      </c>
      <c r="C16" s="59"/>
      <c r="D16" s="133"/>
      <c r="E16" s="156"/>
      <c r="F16" s="156"/>
      <c r="G16" s="134"/>
      <c r="H16" s="186"/>
      <c r="I16" s="156"/>
      <c r="J16" s="156"/>
      <c r="K16" s="134"/>
      <c r="L16" s="186"/>
      <c r="M16" s="156"/>
      <c r="N16" s="156"/>
      <c r="O16" s="166"/>
      <c r="P16" s="161">
        <f>+IF(4!M14&lt;&gt;0,IF(4!M14&lt;4!M15,1,0),IF(4!M15&lt;&gt;0,2,0))</f>
        <v>1</v>
      </c>
      <c r="Q16" s="161">
        <f>+IF(4!N14&lt;&gt;0,IF(4!N14&lt;4!N15,1,0),IF(4!N15&lt;&gt;0,2,0))</f>
        <v>1</v>
      </c>
      <c r="R16" s="161">
        <f>+IF(4!O14&lt;&gt;0,IF(4!O14&lt;4!O15,1,0),IF(4!O15&lt;&gt;0,2,0))</f>
        <v>1</v>
      </c>
      <c r="S16" s="148"/>
      <c r="T16" s="47">
        <f>+IF(1!AR43&lt;&gt;0,IF((1+OUT_4_Check!$S$4)*SUM(4!M14:O14)&lt;1!AR43,1,IF((1-OUT_4_Check!$S$4)*SUM(4!M14:O14)&gt;1!AR43,1,0)),IF(SUM(4!M14:O14)&lt;&gt;0,1,0))</f>
        <v>1</v>
      </c>
    </row>
    <row r="17" spans="1:19" s="47" customFormat="1" ht="18" customHeight="1">
      <c r="A17" s="60"/>
      <c r="B17" s="59"/>
      <c r="C17" s="59"/>
      <c r="D17" s="135"/>
      <c r="E17" s="154"/>
      <c r="F17" s="154"/>
      <c r="G17" s="136"/>
      <c r="H17" s="187"/>
      <c r="I17" s="154"/>
      <c r="J17" s="154"/>
      <c r="K17" s="136"/>
      <c r="L17" s="187"/>
      <c r="M17" s="154"/>
      <c r="N17" s="154"/>
      <c r="O17" s="143"/>
      <c r="P17" s="122"/>
      <c r="Q17" s="80"/>
      <c r="R17" s="78"/>
      <c r="S17" s="148"/>
    </row>
    <row r="18" spans="1:19" s="47" customFormat="1" ht="18" customHeight="1">
      <c r="A18" s="60"/>
      <c r="B18" s="53" t="s">
        <v>49</v>
      </c>
      <c r="C18" s="53"/>
      <c r="D18" s="135"/>
      <c r="E18" s="154"/>
      <c r="F18" s="154"/>
      <c r="G18" s="136"/>
      <c r="H18" s="187"/>
      <c r="I18" s="154"/>
      <c r="J18" s="154"/>
      <c r="K18" s="136"/>
      <c r="L18" s="187"/>
      <c r="M18" s="154"/>
      <c r="N18" s="154"/>
      <c r="O18" s="143"/>
      <c r="P18" s="122"/>
      <c r="Q18" s="80"/>
      <c r="R18" s="80"/>
      <c r="S18" s="151"/>
    </row>
    <row r="19" spans="1:20" s="47" customFormat="1" ht="18" customHeight="1">
      <c r="A19" s="60"/>
      <c r="B19" s="53" t="s">
        <v>27</v>
      </c>
      <c r="C19" s="53"/>
      <c r="D19" s="181"/>
      <c r="E19" s="182"/>
      <c r="F19" s="183"/>
      <c r="G19" s="144"/>
      <c r="H19" s="181"/>
      <c r="I19" s="182"/>
      <c r="J19" s="183"/>
      <c r="K19" s="144"/>
      <c r="L19" s="181"/>
      <c r="M19" s="182"/>
      <c r="N19" s="183"/>
      <c r="O19" s="146"/>
      <c r="P19" s="162"/>
      <c r="Q19" s="163"/>
      <c r="R19" s="164"/>
      <c r="S19" s="148"/>
      <c r="T19" s="108"/>
    </row>
    <row r="20" spans="1:20" s="47" customFormat="1" ht="18" customHeight="1">
      <c r="A20" s="64"/>
      <c r="B20" s="58" t="s">
        <v>106</v>
      </c>
      <c r="C20" s="59"/>
      <c r="D20" s="185"/>
      <c r="E20" s="78"/>
      <c r="F20" s="78"/>
      <c r="G20" s="144">
        <f>+IF(SUM(1!AR14,1!AR21)&lt;&gt;0,IF((1+OUT_4_Check!$S$4)*SUM(4!D16:F16)&lt;SUM(1!AR14,1!AR21),1,IF((1-OUT_4_Check!$S$4)*SUM(4!D16:F16)&gt;SUM(1!AR14,1!AR21),1,0)),IF(SUM(4!D16:F16)&lt;&gt;0,1,0))</f>
        <v>0</v>
      </c>
      <c r="H20" s="137"/>
      <c r="I20" s="78"/>
      <c r="J20" s="78"/>
      <c r="K20" s="144">
        <f>+IF(1!AR28&lt;&gt;0,IF((1+OUT_4_Check!$S$4)*SUM(4!G16:I16)&lt;1!AR28,1,IF((1-OUT_4_Check!$S$4)*SUM(4!G16:I16)&gt;1!AR28,1,0)),IF(SUM(4!G16:I16)&lt;&gt;0,1,0))</f>
        <v>0</v>
      </c>
      <c r="L20" s="137"/>
      <c r="M20" s="78"/>
      <c r="N20" s="80"/>
      <c r="O20" s="146">
        <f>+IF(1!AR35&lt;&gt;0,IF((1+OUT_4_Check!$S$4)*SUM(4!J16:L16)&lt;1!AR35,1,IF((1-OUT_4_Check!$S$4)*SUM(4!J16:L16)&gt;1!AR35,1,0)),IF(SUM(4!J16:L16)&lt;&gt;0,1,0))</f>
        <v>0</v>
      </c>
      <c r="P20" s="162">
        <f>+IF(4!M16&lt;&gt;0,IF((1+OUT_4_Check!$S$4)*SUM(4!D16,4!G16,4!J16)&lt;4!M16,1,IF((1-OUT_4_Check!$S$4)*SUM(4!D16,4!G16,4!J16)&gt;4!M16,1,0)),IF(SUM(4!D16,4!G16,4!J16)&lt;&gt;0,1,IF(SUM(4!M17:M20)&lt;&gt;0,1,0)))</f>
        <v>1</v>
      </c>
      <c r="Q20" s="163">
        <f>+IF(4!N16&lt;&gt;0,IF((1+OUT_4_Check!$S$4)*SUM(4!E16,4!H16,4!K16)&lt;4!N16,1,IF((1-OUT_4_Check!$S$4)*SUM(4!E16,4!H16,4!K16)&gt;4!N16,1,0)),IF(SUM(4!E16,4!H16,4!K16)&lt;&gt;0,1,0))</f>
        <v>0</v>
      </c>
      <c r="R20" s="164">
        <f>+IF(4!O16&lt;&gt;0,IF((1+OUT_4_Check!$S$4)*SUM(4!F16,4!I16,4!L16)&lt;4!O16,1,IF((1-OUT_4_Check!$S$4)*SUM(4!F16,4!I16,4!L16)&gt;4!O16,1,0)),IF(SUM(4!F16,4!I16,4!L16)&lt;&gt;0,1,0))</f>
        <v>0</v>
      </c>
      <c r="S20" s="148"/>
      <c r="T20" s="108"/>
    </row>
    <row r="21" spans="1:21" s="47" customFormat="1" ht="18" customHeight="1">
      <c r="A21" s="57"/>
      <c r="B21" s="58" t="s">
        <v>107</v>
      </c>
      <c r="C21" s="59"/>
      <c r="D21" s="185"/>
      <c r="E21" s="78"/>
      <c r="F21" s="78"/>
      <c r="G21" s="144">
        <f>+IF(SUM(1!AR15,1!AR22)&lt;&gt;0,IF((1+OUT_4_Check!$S$4)*SUM(4!D17:F17)&lt;SUM(1!AR15,1!AR22),1,IF((1-OUT_4_Check!$S$4)*SUM(4!D17:F17)&gt;SUM(1!AR15,1!AR22),1,0)),IF(SUM(4!D17:F17)&lt;&gt;0,1,0))</f>
        <v>1</v>
      </c>
      <c r="H21" s="137"/>
      <c r="I21" s="78"/>
      <c r="J21" s="78"/>
      <c r="K21" s="144">
        <f>+IF(1!AR29&lt;&gt;0,IF((1+OUT_4_Check!$S$4)*SUM(4!G17:I17)&lt;1!AR29,1,IF((1-OUT_4_Check!$S$4)*SUM(4!G17:I17)&gt;1!AR29,1,0)),IF(SUM(4!G17:I17)&lt;&gt;0,1,0))</f>
        <v>1</v>
      </c>
      <c r="L21" s="137"/>
      <c r="M21" s="78"/>
      <c r="N21" s="80"/>
      <c r="O21" s="146">
        <f>+IF(1!AR36&lt;&gt;0,IF((1+OUT_4_Check!$S$4)*SUM(4!J17:L17)&lt;1!AR36,1,IF((1-OUT_4_Check!$S$4)*SUM(4!J17:L17)&gt;1!AR36,1,0)),IF(SUM(4!J17:L17)&lt;&gt;0,1,0))</f>
        <v>1</v>
      </c>
      <c r="P21" s="162">
        <f>+IF(4!M17&lt;&gt;0,IF((1+OUT_4_Check!$S$4)*SUM(4!D17,4!G17,4!J17)&lt;4!M17,1,IF((1-OUT_4_Check!$S$4)*SUM(4!D17,4!G17,4!J17)&gt;4!M17,1,0)),IF(SUM(4!D17,4!G17,4!J17)&lt;&gt;0,1,0))</f>
        <v>0</v>
      </c>
      <c r="Q21" s="163">
        <f>+IF(4!N17&lt;&gt;0,IF((1+OUT_4_Check!$S$4)*SUM(4!E17,4!H17,4!K17)&lt;4!N17,1,IF((1-OUT_4_Check!$S$4)*SUM(4!E17,4!H17,4!K17)&gt;4!N17,1,0)),IF(SUM(4!E17,4!H17,4!K17)&lt;&gt;0,1,0))</f>
        <v>0</v>
      </c>
      <c r="R21" s="164">
        <f>+IF(4!O17&lt;&gt;0,IF((1+OUT_4_Check!$S$4)*SUM(4!F17,4!I17,4!L17)&lt;4!O17,1,IF((1-OUT_4_Check!$S$4)*SUM(4!F17,4!I17,4!L17)&gt;4!O17,1,0)),IF(SUM(4!F17,4!I17,4!L17)&lt;&gt;0,1,0))</f>
        <v>0</v>
      </c>
      <c r="S21" s="148"/>
      <c r="T21" s="108"/>
      <c r="U21" s="145"/>
    </row>
    <row r="22" spans="1:21" s="47" customFormat="1" ht="18" customHeight="1">
      <c r="A22" s="52"/>
      <c r="B22" s="58" t="s">
        <v>108</v>
      </c>
      <c r="C22" s="59"/>
      <c r="D22" s="185"/>
      <c r="E22" s="152"/>
      <c r="F22" s="152"/>
      <c r="G22" s="144">
        <f>+IF(SUM(1!AR16,1!AR23)&lt;&gt;0,IF((1+OUT_4_Check!$S$4)*SUM(4!D18:F18)&lt;SUM(1!AR16,1!AR23),1,IF((1-OUT_4_Check!$S$4)*SUM(4!D18:F18)&gt;SUM(1!AR16,1!AR23),1,0)),IF(SUM(4!D18:F18)&lt;&gt;0,1,0))</f>
        <v>1</v>
      </c>
      <c r="H22" s="185"/>
      <c r="I22" s="152"/>
      <c r="J22" s="152"/>
      <c r="K22" s="144">
        <f>+IF(1!AR30&lt;&gt;0,IF((1+OUT_4_Check!$S$4)*SUM(4!G18:I18)&lt;1!AR30,1,IF((1-OUT_4_Check!$S$4)*SUM(4!G18:I18)&gt;1!AR30,1,0)),IF(SUM(4!G18:I18)&lt;&gt;0,1,0))</f>
        <v>1</v>
      </c>
      <c r="L22" s="185"/>
      <c r="M22" s="152"/>
      <c r="N22" s="154"/>
      <c r="O22" s="146">
        <f>+IF(1!AR37&lt;&gt;0,IF((1+OUT_4_Check!$S$4)*SUM(4!J18:L18)&lt;1!AR37,1,IF((1-OUT_4_Check!$S$4)*SUM(4!J18:L18)&gt;1!AR37,1,0)),IF(SUM(4!J18:L18)&lt;&gt;0,1,0))</f>
        <v>1</v>
      </c>
      <c r="P22" s="162">
        <f>+IF(4!M18&lt;&gt;0,IF((1+OUT_4_Check!$S$4)*SUM(4!D18,4!G18,4!J18)&lt;4!M18,1,IF((1-OUT_4_Check!$S$4)*SUM(4!D18,4!G18,4!J18)&gt;4!M18,1,0)),IF(SUM(4!D18,4!G18,4!J18)&lt;&gt;0,1,0))</f>
        <v>0</v>
      </c>
      <c r="Q22" s="163">
        <f>+IF(4!N18&lt;&gt;0,IF((1+OUT_4_Check!$S$4)*SUM(4!E18,4!H18,4!K18)&lt;4!N18,1,IF((1-OUT_4_Check!$S$4)*SUM(4!E18,4!H18,4!K18)&gt;4!N18,1,0)),IF(SUM(4!E18,4!H18,4!K18)&lt;&gt;0,1,0))</f>
        <v>0</v>
      </c>
      <c r="R22" s="164">
        <f>+IF(4!O18&lt;&gt;0,IF((1+OUT_4_Check!$S$4)*SUM(4!F18,4!I18,4!L18)&lt;4!O18,1,IF((1-OUT_4_Check!$S$4)*SUM(4!F18,4!I18,4!L18)&gt;4!O18,1,0)),IF(SUM(4!F18,4!I18,4!L18)&lt;&gt;0,1,0))</f>
        <v>0</v>
      </c>
      <c r="S22" s="148"/>
      <c r="U22" s="108"/>
    </row>
    <row r="23" spans="1:21" s="47" customFormat="1" ht="18" customHeight="1">
      <c r="A23" s="52"/>
      <c r="B23" s="59" t="s">
        <v>11</v>
      </c>
      <c r="C23" s="59"/>
      <c r="D23" s="181">
        <f>+IF(4!D20&lt;&gt;"",IF((1+OUT_4_Check!$S$4)*SUM(4!D16:D18)&lt;4!D20,1,IF((1-OUT_4_Check!$S$4)*SUM(4!D16:D18)&gt;4!D20,1,0)),IF(SUM(4!D16:D18)&lt;&gt;0,1,0))</f>
        <v>1</v>
      </c>
      <c r="E23" s="182">
        <f>+IF(4!E20&lt;&gt;"",IF((1+OUT_4_Check!$S$4)*SUM(4!E16:E18)&lt;4!E20,1,IF((1-OUT_4_Check!$S$4)*SUM(4!E16:E18)&gt;4!E20,1,0)),IF(SUM(4!E16:E18)&lt;&gt;0,1,0))</f>
        <v>1</v>
      </c>
      <c r="F23" s="182">
        <f>+IF(4!F20&lt;&gt;"",IF((1+OUT_4_Check!$S$4)*SUM(4!F16:F18)&lt;4!F20,1,IF((1-OUT_4_Check!$S$4)*SUM(4!F16:F18)&gt;4!F20,1,0)),IF(SUM(4!F16:F18)&lt;&gt;0,1,0))</f>
        <v>1</v>
      </c>
      <c r="G23" s="144">
        <f>+IF(SUM(1!AR17,1!AR24)&lt;&gt;0,IF((1+OUT_4_Check!$S$4)*SUM(4!D20:F20)&lt;SUM(1!AR17,1!AR24),1,IF((1-OUT_4_Check!$S$4)*SUM(4!D20:F20)&gt;SUM(1!AR17,1!AR24),1,0)),IF(SUM(4!D20:F20)&lt;&gt;0,1,0))</f>
        <v>1</v>
      </c>
      <c r="H23" s="188">
        <f>+IF(4!H20&lt;&gt;"",IF((1+OUT_4_Check!$S$4)*SUM(4!G16:G18)&lt;4!G20,1,IF((1-OUT_4_Check!$S$4)*SUM(4!G16:G18)&gt;4!G20,1,0)),IF(SUM(4!G16:G18)&lt;&gt;0,1,0))</f>
        <v>1</v>
      </c>
      <c r="I23" s="188">
        <f>+IF(4!I20&lt;&gt;"",IF((1+OUT_4_Check!$S$4)*SUM(4!H16:H18)&lt;4!H20,1,IF((1-OUT_4_Check!$S$4)*SUM(4!H16:H18)&gt;4!H20,1,0)),IF(SUM(4!H16:H18)&lt;&gt;0,1,0))</f>
        <v>1</v>
      </c>
      <c r="J23" s="188">
        <f>+IF(4!J20&lt;&gt;"",IF((1+OUT_4_Check!$S$4)*SUM(4!I16:I18)&lt;4!I20,1,IF((1-OUT_4_Check!$S$4)*SUM(4!I16:I18)&gt;4!I20,1,0)),IF(SUM(4!I16:I18)&lt;&gt;0,1,0))</f>
        <v>1</v>
      </c>
      <c r="K23" s="144">
        <f>+IF(1!AR31&lt;&gt;0,IF((1+OUT_4_Check!$S$4)*SUM(4!G20:I20)&lt;1!AR31,1,IF((1-OUT_4_Check!$S$4)*SUM(4!G20:I20)&gt;1!AR31,1,0)),IF(SUM(4!G20:I20)&lt;&gt;0,1,0))</f>
        <v>1</v>
      </c>
      <c r="L23" s="182">
        <f>+IF(4!J20&lt;&gt;"",IF((1+OUT_4_Check!$S$4)*SUM(4!J16:J18)&lt;4!J20,1,IF((1-OUT_4_Check!$S$4)*SUM(4!J16:J18)&gt;4!J20,1,0)),IF(SUM(4!J16:J18)&lt;&gt;0,1,0))</f>
        <v>1</v>
      </c>
      <c r="M23" s="182">
        <f>+IF(4!K20&lt;&gt;"",IF((1+OUT_4_Check!$S$4)*SUM(4!K16:K18)&lt;4!K20,1,IF((1-OUT_4_Check!$S$4)*SUM(4!K16:K18)&gt;4!K20,1,0)),IF(SUM(4!K16:K18)&lt;&gt;0,1,0))</f>
        <v>1</v>
      </c>
      <c r="N23" s="182">
        <f>+IF(4!L20&lt;&gt;"",IF((1+OUT_4_Check!$S$4)*SUM(4!L16:L18)&lt;4!L20,1,IF((1-OUT_4_Check!$S$4)*SUM(4!L16:L18)&gt;4!L20,1,0)),IF(SUM(4!L16:L18)&lt;&gt;0,1,0))</f>
        <v>1</v>
      </c>
      <c r="O23" s="146">
        <f>+IF(1!AR38&lt;&gt;0,IF((1+OUT_4_Check!$S$4)*SUM(4!J20:L20)&lt;1!AR38,1,IF((1-OUT_4_Check!$S$4)*SUM(4!J20:L20)&gt;1!AR38,1,0)),IF(SUM(4!J20:L20)&lt;&gt;0,1,0))</f>
        <v>1</v>
      </c>
      <c r="P23" s="182">
        <f>+IF(4!M20&lt;&gt;"",IF((1+OUT_4_Check!$S$4)*SUM(4!M16:M18)&lt;4!M20,1,IF((1-OUT_4_Check!$S$4)*SUM(4!M16:M18)&gt;4!M20,1,0)),IF(SUM(4!M16:M18)&lt;&gt;0,1,0))</f>
        <v>1</v>
      </c>
      <c r="Q23" s="182">
        <f>+IF(4!N20&lt;&gt;"",IF((1+OUT_4_Check!$S$4)*SUM(4!N16:N18)&lt;4!N20,1,IF((1-OUT_4_Check!$S$4)*SUM(4!N16:N18)&gt;4!N20,1,0)),IF(SUM(4!N16:N18)&lt;&gt;0,1,0))</f>
        <v>1</v>
      </c>
      <c r="R23" s="182">
        <f>+IF(4!O20&lt;&gt;"",IF((1+OUT_4_Check!$S$4)*SUM(4!O16:O18)&lt;4!O20,1,IF((1-OUT_4_Check!$S$4)*SUM(4!O16:O18)&gt;4!O20,1,0)),IF(SUM(4!O16:O18)&lt;&gt;0,1,0))</f>
        <v>1</v>
      </c>
      <c r="S23" s="148"/>
      <c r="U23" s="108"/>
    </row>
    <row r="24" spans="1:21" s="47" customFormat="1" ht="18" customHeight="1">
      <c r="A24" s="64"/>
      <c r="B24" s="65"/>
      <c r="C24" s="65"/>
      <c r="D24" s="187"/>
      <c r="E24" s="154"/>
      <c r="F24" s="154"/>
      <c r="G24" s="136"/>
      <c r="H24" s="187"/>
      <c r="I24" s="154"/>
      <c r="J24" s="154"/>
      <c r="K24" s="136"/>
      <c r="L24" s="187"/>
      <c r="M24" s="154"/>
      <c r="N24" s="154"/>
      <c r="O24" s="147"/>
      <c r="P24" s="165"/>
      <c r="Q24" s="163"/>
      <c r="R24" s="164"/>
      <c r="S24" s="151"/>
      <c r="U24" s="108"/>
    </row>
    <row r="25" spans="1:19" s="47" customFormat="1" ht="18" customHeight="1">
      <c r="A25" s="57"/>
      <c r="B25" s="53" t="s">
        <v>51</v>
      </c>
      <c r="C25" s="53"/>
      <c r="D25" s="187"/>
      <c r="E25" s="154"/>
      <c r="F25" s="154"/>
      <c r="G25" s="136"/>
      <c r="H25" s="187"/>
      <c r="I25" s="154"/>
      <c r="J25" s="154"/>
      <c r="K25" s="136"/>
      <c r="L25" s="187"/>
      <c r="M25" s="154"/>
      <c r="N25" s="154"/>
      <c r="O25" s="147"/>
      <c r="P25" s="165"/>
      <c r="Q25" s="163"/>
      <c r="R25" s="164"/>
      <c r="S25" s="151"/>
    </row>
    <row r="26" spans="1:20" s="47" customFormat="1" ht="18" customHeight="1">
      <c r="A26" s="57"/>
      <c r="B26" s="53" t="s">
        <v>27</v>
      </c>
      <c r="C26" s="53"/>
      <c r="D26" s="181"/>
      <c r="E26" s="182"/>
      <c r="F26" s="183"/>
      <c r="G26" s="144"/>
      <c r="H26" s="181"/>
      <c r="I26" s="182"/>
      <c r="J26" s="183"/>
      <c r="K26" s="144"/>
      <c r="L26" s="181"/>
      <c r="M26" s="182"/>
      <c r="N26" s="183"/>
      <c r="O26" s="146"/>
      <c r="P26" s="162"/>
      <c r="Q26" s="163"/>
      <c r="R26" s="164"/>
      <c r="S26" s="148"/>
      <c r="T26" s="108"/>
    </row>
    <row r="27" spans="1:20" s="47" customFormat="1" ht="18" customHeight="1">
      <c r="A27" s="52"/>
      <c r="B27" s="58" t="s">
        <v>106</v>
      </c>
      <c r="C27" s="59"/>
      <c r="D27" s="137"/>
      <c r="E27" s="78"/>
      <c r="F27" s="78"/>
      <c r="G27" s="144">
        <f>+IF(SUM(2!AQ14,2!AQ20)&lt;&gt;0,IF((1+OUT_4_Check!$S$4)*SUM(4!D22:F22)&lt;SUM(2!AQ14,2!AQ20),1,IF((1-OUT_4_Check!$S$4)*SUM(4!D22:F22)&gt;SUM(2!AQ14,2!AQ20),1,0)),IF(SUM(4!D22:F22)&lt;&gt;0,1,0))</f>
        <v>0</v>
      </c>
      <c r="H27" s="137"/>
      <c r="I27" s="78"/>
      <c r="J27" s="78"/>
      <c r="K27" s="144">
        <f>+IF(2!AQ27&lt;&gt;0,IF((1+OUT_4_Check!$S$4)*SUM(4!G22:I22)&lt;2!AQ27,1,IF((1-OUT_4_Check!$S$4)*SUM(4!G22:I22)&gt;2!AQ27,1,0)),IF(SUM(4!G22:I22)&lt;&gt;0,1,0))</f>
        <v>0</v>
      </c>
      <c r="L27" s="137"/>
      <c r="M27" s="78"/>
      <c r="N27" s="80"/>
      <c r="O27" s="146">
        <f>+IF(2!AQ33&lt;&gt;0,IF((1+OUT_4_Check!$S$4)*SUM(4!J22:L22)&lt;2!AQ33,1,IF((1-OUT_4_Check!$S$4)*SUM(4!J22:L22)&gt;2!AQ33,1,0)),IF(SUM(4!J22:L22)&lt;&gt;0,1,0))</f>
        <v>1</v>
      </c>
      <c r="P27" s="162">
        <f>+IF(4!M22&lt;&gt;0,IF((1+OUT_4_Check!$S$4)*SUM(4!D22,4!G22,4!J22)&lt;4!M22,1,IF((1-OUT_4_Check!$S$4)*SUM(4!D22,4!G22,4!J22)&gt;4!M22,1,0)),IF(SUM(4!D22,4!G22,4!J22)&lt;&gt;0,1,IF(SUM(4!M23:M26)&lt;&gt;0,1,0)))</f>
        <v>1</v>
      </c>
      <c r="Q27" s="163">
        <f>+IF(4!N22&lt;&gt;0,IF((1+OUT_4_Check!$S$4)*SUM(4!E22,4!H22,4!K22)&lt;4!N22,1,IF((1-OUT_4_Check!$S$4)*SUM(4!E22,4!H22,4!K22)&gt;4!N22,1,0)),IF(SUM(4!E22,4!H22,4!K22)&lt;&gt;0,1,0))</f>
        <v>0</v>
      </c>
      <c r="R27" s="164">
        <f>+IF(4!O22&lt;&gt;0,IF((1+OUT_4_Check!$S$4)*SUM(4!F22,4!I22,4!L22)&lt;4!O22,1,IF((1-OUT_4_Check!$S$4)*SUM(4!F22,4!I22,4!L22)&gt;4!O22,1,0)),IF(SUM(4!F22,4!I22,4!L22)&lt;&gt;0,1,0))</f>
        <v>0</v>
      </c>
      <c r="S27" s="148"/>
      <c r="T27" s="108"/>
    </row>
    <row r="28" spans="1:20" s="47" customFormat="1" ht="18" customHeight="1">
      <c r="A28" s="57"/>
      <c r="B28" s="58" t="s">
        <v>107</v>
      </c>
      <c r="C28" s="59"/>
      <c r="D28" s="137"/>
      <c r="E28" s="78"/>
      <c r="F28" s="78"/>
      <c r="G28" s="144">
        <f>+IF(SUM(2!AQ15,2!AQ21)&lt;&gt;0,IF((1+OUT_4_Check!$S$4)*SUM(4!D23:F23)&lt;SUM(2!AQ15,2!AQ21),1,IF((1-OUT_4_Check!$S$4)*SUM(4!D23:F23)&gt;SUM(2!AQ15,2!AQ21),1,0)),IF(SUM(4!D23:F23)&lt;&gt;0,1,0))</f>
        <v>1</v>
      </c>
      <c r="H28" s="137"/>
      <c r="I28" s="78"/>
      <c r="J28" s="78"/>
      <c r="K28" s="144">
        <f>+IF(2!AQ28&lt;&gt;0,IF((1+OUT_4_Check!$S$4)*SUM(4!G23:I23)&lt;2!AQ28,1,IF((1-OUT_4_Check!$S$4)*SUM(4!G23:I23)&gt;2!AQ28,1,0)),IF(SUM(4!G23:I23)&lt;&gt;0,1,0))</f>
        <v>1</v>
      </c>
      <c r="L28" s="137"/>
      <c r="M28" s="78"/>
      <c r="N28" s="80"/>
      <c r="O28" s="146">
        <f>+IF(2!AQ34&lt;&gt;0,IF((1+OUT_4_Check!$S$4)*SUM(4!J23:L23)&lt;2!AQ34,1,IF((1-OUT_4_Check!$S$4)*SUM(4!J23:L23)&gt;2!AQ34,1,0)),IF(SUM(4!J23:L23)&lt;&gt;0,1,0))</f>
        <v>0</v>
      </c>
      <c r="P28" s="162">
        <f>+IF(4!M23&lt;&gt;0,IF((1+OUT_4_Check!$S$4)*SUM(4!D23,4!G23,4!J23)&lt;4!M23,1,IF((1-OUT_4_Check!$S$4)*SUM(4!D23,4!G23,4!J23)&gt;4!M23,1,0)),IF(SUM(4!D23,4!G23,4!J23)&lt;&gt;0,1,0))</f>
        <v>0</v>
      </c>
      <c r="Q28" s="163">
        <f>+IF(4!N23&lt;&gt;0,IF((1+OUT_4_Check!$S$4)*SUM(4!E23,4!H23,4!K23)&lt;4!N23,1,IF((1-OUT_4_Check!$S$4)*SUM(4!E23,4!H23,4!K23)&gt;4!N23,1,0)),IF(SUM(4!E23,4!H23,4!K23)&lt;&gt;0,1,0))</f>
        <v>0</v>
      </c>
      <c r="R28" s="164">
        <f>+IF(4!O23&lt;&gt;0,IF((1+OUT_4_Check!$S$4)*SUM(4!F23,4!I23,4!L23)&lt;4!O23,1,IF((1-OUT_4_Check!$S$4)*SUM(4!F23,4!I23,4!L23)&gt;4!O23,1,0)),IF(SUM(4!F23,4!I23,4!L23)&lt;&gt;0,1,0))</f>
        <v>0</v>
      </c>
      <c r="S28" s="148"/>
      <c r="T28" s="108"/>
    </row>
    <row r="29" spans="1:19" s="47" customFormat="1" ht="18" customHeight="1">
      <c r="A29" s="57"/>
      <c r="B29" s="58" t="s">
        <v>108</v>
      </c>
      <c r="C29" s="59"/>
      <c r="D29" s="185"/>
      <c r="E29" s="152"/>
      <c r="F29" s="78"/>
      <c r="G29" s="144">
        <f>+IF(SUM(2!AQ16,2!AQ22)&lt;&gt;0,IF((1+OUT_4_Check!$S$4)*SUM(4!D24:F24)&lt;SUM(2!AQ16,2!AQ22),1,IF((1-OUT_4_Check!$S$4)*SUM(4!D24:F24)&gt;SUM(2!AQ16,2!AQ22),1,0)),IF(SUM(4!D24:F24)&lt;&gt;0,1,0))</f>
        <v>1</v>
      </c>
      <c r="H29" s="185"/>
      <c r="I29" s="78"/>
      <c r="J29" s="152"/>
      <c r="K29" s="144">
        <f>+IF(2!AQ29&lt;&gt;0,IF((1+OUT_4_Check!$S$4)*SUM(4!G24:I24)&lt;2!AQ29,1,IF((1-OUT_4_Check!$S$4)*SUM(4!G24:I24)&gt;2!AQ29,1,0)),IF(SUM(4!G24:I24)&lt;&gt;0,1,0))</f>
        <v>1</v>
      </c>
      <c r="L29" s="137"/>
      <c r="M29" s="152"/>
      <c r="N29" s="154"/>
      <c r="O29" s="146">
        <f>+IF(2!AQ35&lt;&gt;0,IF((1+OUT_4_Check!$S$4)*SUM(4!J24:L24)&lt;2!AQ35,1,IF((1-OUT_4_Check!$S$4)*SUM(4!J24:L24)&gt;2!AQ35,1,0)),IF(SUM(4!J24:L24)&lt;&gt;0,1,0))</f>
        <v>1</v>
      </c>
      <c r="P29" s="162">
        <f>+IF(4!M24&lt;&gt;0,IF((1+OUT_4_Check!$S$4)*SUM(4!D24,4!G24,4!J24)&lt;4!M24,1,IF((1-OUT_4_Check!$S$4)*SUM(4!D24,4!G24,4!J24)&gt;4!M24,1,0)),IF(SUM(4!D24,4!G24,4!J24)&lt;&gt;0,1,0))</f>
        <v>0</v>
      </c>
      <c r="Q29" s="163">
        <f>+IF(4!N24&lt;&gt;0,IF((1+OUT_4_Check!$S$4)*SUM(4!E24,4!H24,4!K24)&lt;4!N24,1,IF((1-OUT_4_Check!$S$4)*SUM(4!E24,4!H24,4!K24)&gt;4!N24,1,0)),IF(SUM(4!E24,4!H24,4!K24)&lt;&gt;0,1,0))</f>
        <v>0</v>
      </c>
      <c r="R29" s="164">
        <f>+IF(4!O24&lt;&gt;0,IF((1+OUT_4_Check!$S$4)*SUM(4!F24,4!I24,4!L24)&lt;4!O24,1,IF((1-OUT_4_Check!$S$4)*SUM(4!F24,4!I24,4!L24)&gt;4!O24,1,0)),IF(SUM(4!F24,4!I24,4!L24)&lt;&gt;0,1,0))</f>
        <v>0</v>
      </c>
      <c r="S29" s="148"/>
    </row>
    <row r="30" spans="1:19" s="47" customFormat="1" ht="18" customHeight="1">
      <c r="A30" s="57"/>
      <c r="B30" s="59" t="s">
        <v>11</v>
      </c>
      <c r="C30" s="59"/>
      <c r="D30" s="181">
        <f>+IF(4!D26&lt;&gt;"",IF((1+OUT_4_Check!$S$4)*SUM(4!D22:D24)&lt;4!D26,1,IF((1-OUT_4_Check!$S$4)*SUM(4!D22:D24)&gt;4!D26,1,0)),IF(SUM(4!D22:D24)&lt;&gt;0,1,0))</f>
        <v>1</v>
      </c>
      <c r="E30" s="182">
        <f>+IF(4!E26&lt;&gt;"",IF((1+OUT_4_Check!$S$4)*SUM(4!E22:E24)&lt;4!E26,1,IF((1-OUT_4_Check!$S$4)*SUM(4!E22:E24)&gt;4!E26,1,0)),IF(SUM(4!E22:E24)&lt;&gt;0,1,0))</f>
        <v>0</v>
      </c>
      <c r="F30" s="182">
        <f>+IF(4!F26&lt;&gt;"",IF((1+OUT_4_Check!$S$4)*SUM(4!F22:F24)&lt;4!F26,1,IF((1-OUT_4_Check!$S$4)*SUM(4!F22:F24)&gt;4!F26,1,0)),IF(SUM(4!F22:F24)&lt;&gt;0,1,0))</f>
        <v>0</v>
      </c>
      <c r="G30" s="144">
        <f>+IF(SUM(2!AQ18,2!AQ23)&lt;&gt;0,IF((1+OUT_4_Check!$S$4)*SUM(4!D26:F26)&lt;SUM(2!AQ18,2!AQ23),1,IF((1-OUT_4_Check!$S$4)*SUM(4!D26:F26)&gt;SUM(2!AQ18,2!AQ23),1,0)),IF(SUM(4!D26:F26)&lt;&gt;0,1,0))</f>
        <v>1</v>
      </c>
      <c r="H30" s="188">
        <f>+IF(4!H26&lt;&gt;"",IF((1+OUT_4_Check!$S$4)*SUM(4!G22:G24)&lt;4!G26,1,IF((1-OUT_4_Check!$S$4)*SUM(4!G22:G24)&gt;4!G26,1,0)),IF(SUM(4!G22:G24)&lt;&gt;0,1,0))</f>
        <v>1</v>
      </c>
      <c r="I30" s="188">
        <f>+IF(4!I26&lt;&gt;"",IF((1+OUT_4_Check!$S$4)*SUM(4!H22:H24)&lt;4!H26,1,IF((1-OUT_4_Check!$S$4)*SUM(4!H22:H24)&gt;4!H26,1,0)),IF(SUM(4!H22:H24)&lt;&gt;0,1,0))</f>
        <v>0</v>
      </c>
      <c r="J30" s="188">
        <f>+IF(4!J26&lt;&gt;"",IF((1+OUT_4_Check!$S$4)*SUM(4!I22:I24)&lt;4!I26,1,IF((1-OUT_4_Check!$S$4)*SUM(4!I22:I24)&gt;4!I26,1,0)),IF(SUM(4!I22:I24)&lt;&gt;0,1,0))</f>
        <v>0</v>
      </c>
      <c r="K30" s="144">
        <f>+IF(2!AQ31&lt;&gt;0,IF((1+OUT_4_Check!$S$4)*SUM(4!G26:I26)&lt;2!AQ31,1,IF((1-OUT_4_Check!$S$4)*SUM(4!G26:I26)&gt;2!AQ31,1,0)),IF(SUM(4!G26:I26)&lt;&gt;0,1,0))</f>
        <v>1</v>
      </c>
      <c r="L30" s="182">
        <f>+IF(4!J26&lt;&gt;"",IF((1+OUT_4_Check!$S$4)*SUM(4!J22:J24)&lt;4!J26,1,IF((1-OUT_4_Check!$S$4)*SUM(4!J22:J24)&gt;4!J26,1,0)),IF(SUM(4!J22:J24)&lt;&gt;0,1,0))</f>
        <v>1</v>
      </c>
      <c r="M30" s="182">
        <f>+IF(4!K26&lt;&gt;"",IF((1+OUT_4_Check!$S$4)*SUM(4!K22:K24)&lt;4!K26,1,IF((1-OUT_4_Check!$S$4)*SUM(4!K22:K24)&gt;4!K26,1,0)),IF(SUM(4!K22:K24)&lt;&gt;0,1,0))</f>
        <v>0</v>
      </c>
      <c r="N30" s="182">
        <f>+IF(4!L26&lt;&gt;"",IF((1+OUT_4_Check!$S$4)*SUM(4!L22:L24)&lt;4!L26,1,IF((1-OUT_4_Check!$S$4)*SUM(4!L22:L24)&gt;4!L26,1,0)),IF(SUM(4!L22:L24)&lt;&gt;0,1,0))</f>
        <v>0</v>
      </c>
      <c r="O30" s="146">
        <f>+IF(2!AQ36&lt;&gt;0,IF((1+OUT_4_Check!$S$4)*SUM(4!J26:L26)&lt;2!AQ36,1,IF((1-OUT_4_Check!$S$4)*SUM(4!J26:L26)&gt;2!AQ36,1,0)),IF(SUM(4!J26:L26)&lt;&gt;0,1,0))</f>
        <v>1</v>
      </c>
      <c r="P30" s="182">
        <f>+IF(4!M26&lt;&gt;"",IF((1+OUT_4_Check!$S$4)*SUM(4!M22:M24)&lt;4!M26,1,IF((1-OUT_4_Check!$S$4)*SUM(4!M22:M24)&gt;4!M26,1,0)),IF(SUM(4!M22:M24)&lt;&gt;0,1,0))</f>
        <v>1</v>
      </c>
      <c r="Q30" s="182">
        <f>+IF(4!N26&lt;&gt;"",IF((1+OUT_4_Check!$S$4)*SUM(4!N22:N24)&lt;4!N26,1,IF((1-OUT_4_Check!$S$4)*SUM(4!N22:N24)&gt;4!N26,1,0)),IF(SUM(4!N22:N24)&lt;&gt;0,1,0))</f>
        <v>0</v>
      </c>
      <c r="R30" s="182">
        <f>+IF(4!O26&lt;&gt;"",IF((1+OUT_4_Check!$S$4)*SUM(4!O22:O24)&lt;4!O26,1,IF((1-OUT_4_Check!$S$4)*SUM(4!O22:O24)&gt;4!O26,1,0)),IF(SUM(4!O22:O24)&lt;&gt;0,1,0))</f>
        <v>0</v>
      </c>
      <c r="S30" s="148"/>
    </row>
    <row r="31" spans="1:19" s="47" customFormat="1" ht="18" customHeight="1">
      <c r="A31" s="57"/>
      <c r="B31" s="65"/>
      <c r="C31" s="65"/>
      <c r="D31" s="187"/>
      <c r="E31" s="154"/>
      <c r="F31" s="80"/>
      <c r="G31" s="136"/>
      <c r="H31" s="187"/>
      <c r="I31" s="80"/>
      <c r="J31" s="154"/>
      <c r="K31" s="136"/>
      <c r="L31" s="135"/>
      <c r="M31" s="154"/>
      <c r="N31" s="154"/>
      <c r="O31" s="147"/>
      <c r="P31" s="165"/>
      <c r="Q31" s="163"/>
      <c r="R31" s="164"/>
      <c r="S31" s="151"/>
    </row>
    <row r="32" spans="1:19" s="47" customFormat="1" ht="18" customHeight="1">
      <c r="A32" s="57"/>
      <c r="B32" s="53" t="s">
        <v>52</v>
      </c>
      <c r="C32" s="53"/>
      <c r="D32" s="187"/>
      <c r="E32" s="154"/>
      <c r="F32" s="80"/>
      <c r="G32" s="136"/>
      <c r="H32" s="187"/>
      <c r="I32" s="80"/>
      <c r="J32" s="154"/>
      <c r="K32" s="136"/>
      <c r="L32" s="135"/>
      <c r="M32" s="154"/>
      <c r="N32" s="154"/>
      <c r="O32" s="147"/>
      <c r="P32" s="165"/>
      <c r="Q32" s="163"/>
      <c r="R32" s="164"/>
      <c r="S32" s="151"/>
    </row>
    <row r="33" spans="1:20" s="47" customFormat="1" ht="18" customHeight="1">
      <c r="A33" s="57"/>
      <c r="B33" s="53" t="s">
        <v>27</v>
      </c>
      <c r="C33" s="53"/>
      <c r="D33" s="181"/>
      <c r="E33" s="182"/>
      <c r="F33" s="183"/>
      <c r="G33" s="144"/>
      <c r="H33" s="181"/>
      <c r="I33" s="182"/>
      <c r="J33" s="183"/>
      <c r="K33" s="144"/>
      <c r="L33" s="181"/>
      <c r="M33" s="182"/>
      <c r="N33" s="183"/>
      <c r="O33" s="146"/>
      <c r="P33" s="162"/>
      <c r="Q33" s="163"/>
      <c r="R33" s="164"/>
      <c r="S33" s="148"/>
      <c r="T33" s="108"/>
    </row>
    <row r="34" spans="1:20" s="47" customFormat="1" ht="18" customHeight="1">
      <c r="A34" s="64"/>
      <c r="B34" s="58" t="s">
        <v>106</v>
      </c>
      <c r="C34" s="59"/>
      <c r="D34" s="137"/>
      <c r="E34" s="78"/>
      <c r="F34" s="78"/>
      <c r="G34" s="144">
        <f>+IF(3!J14&lt;&gt;0,IF((1+OUT_4_Check!$S$4)*SUM(4!D28:F28)&lt;3!J14,1,IF((1-OUT_4_Check!$S$4)*SUM(4!D28:F28)&gt;3!J14,1,0)),IF(SUM(4!D28:F28)&lt;&gt;0,1,0))</f>
        <v>1</v>
      </c>
      <c r="H34" s="137"/>
      <c r="I34" s="78"/>
      <c r="J34" s="78"/>
      <c r="K34" s="144">
        <f>+IF(3!J21&lt;&gt;0,IF((1+OUT_4_Check!$S$4)*SUM(4!G28:I28)&lt;3!J21,1,IF((1-OUT_4_Check!$S$4)*SUM(4!G28:I28)&gt;3!J21,1,0)),IF(SUM(4!G28:I28)&lt;&gt;0,1,0))</f>
        <v>1</v>
      </c>
      <c r="L34" s="137"/>
      <c r="M34" s="78"/>
      <c r="N34" s="80"/>
      <c r="O34" s="146">
        <f>+IF(3!J27&lt;&gt;0,IF((1+OUT_4_Check!$S$4)*SUM(4!J28:L28)&lt;3!J27,1,IF((1-OUT_4_Check!$S$4)*SUM(4!J28:L28)&gt;3!J27,1,0)),IF(SUM(4!J28:L28)&lt;&gt;0,1,0))</f>
        <v>1</v>
      </c>
      <c r="P34" s="162" t="e">
        <f>+IF(4!M28&lt;&gt;0,IF((1+OUT_4_Check!$S$4)*SUM(4!D28,4!G28,4!J28)&lt;4!M28,1,IF((1-OUT_4_Check!$S$4)*SUM(4!D28,4!G28,4!J28)&gt;4!M28,1,0)),IF(SUM(4!D28,4!G28,4!J28)&lt;&gt;0,1,IF(SUM(4!#REF!)&lt;&gt;0,1,0)))</f>
        <v>#REF!</v>
      </c>
      <c r="Q34" s="163">
        <f>+IF(4!N28&lt;&gt;0,IF((1+OUT_4_Check!$S$4)*SUM(4!E28,4!H28,4!K28)&lt;4!N28,1,IF((1-OUT_4_Check!$S$4)*SUM(4!E28,4!H28,4!K28)&gt;4!N28,1,0)),IF(SUM(4!E28,4!H28,4!K28)&lt;&gt;0,1,0))</f>
        <v>0</v>
      </c>
      <c r="R34" s="164">
        <f>+IF(4!O28&lt;&gt;0,IF((1+OUT_4_Check!$S$4)*SUM(4!F28,4!I28,4!L28)&lt;4!O28,1,IF((1-OUT_4_Check!$S$4)*SUM(4!F28,4!I28,4!L28)&gt;4!O28,1,0)),IF(SUM(4!F28,4!I28,4!L28)&lt;&gt;0,1,0))</f>
        <v>0</v>
      </c>
      <c r="S34" s="148"/>
      <c r="T34" s="108"/>
    </row>
    <row r="35" spans="1:20" s="47" customFormat="1" ht="18" customHeight="1">
      <c r="A35" s="64"/>
      <c r="B35" s="58" t="s">
        <v>107</v>
      </c>
      <c r="C35" s="59"/>
      <c r="D35" s="137"/>
      <c r="E35" s="78"/>
      <c r="F35" s="78"/>
      <c r="G35" s="144" t="e">
        <f>+IF(3!J15&lt;&gt;0,IF((1+OUT_4_Check!$S$4)*SUM(4!#REF!)&lt;3!J15,1,IF((1-OUT_4_Check!$S$4)*SUM(4!#REF!)&gt;3!J15,1,0)),IF(SUM(4!#REF!)&lt;&gt;0,1,0))</f>
        <v>#REF!</v>
      </c>
      <c r="H35" s="137"/>
      <c r="I35" s="78"/>
      <c r="J35" s="78"/>
      <c r="K35" s="144" t="e">
        <f>+IF(3!J22&lt;&gt;0,IF((1+OUT_4_Check!$S$4)*SUM(4!#REF!)&lt;3!J22,1,IF((1-OUT_4_Check!$S$4)*SUM(4!#REF!)&gt;3!J22,1,0)),IF(SUM(4!#REF!)&lt;&gt;0,1,0))</f>
        <v>#REF!</v>
      </c>
      <c r="L35" s="137"/>
      <c r="M35" s="78"/>
      <c r="N35" s="80"/>
      <c r="O35" s="146" t="e">
        <f>+IF(3!J28&lt;&gt;0,IF((1+OUT_4_Check!$S$4)*SUM(4!#REF!)&lt;3!J28,1,IF((1-OUT_4_Check!$S$4)*SUM(4!#REF!)&gt;3!J28,1,0)),IF(SUM(4!#REF!)&lt;&gt;0,1,0))</f>
        <v>#REF!</v>
      </c>
      <c r="P35" s="162" t="e">
        <f>+IF(4!#REF!&lt;&gt;0,IF((1+OUT_4_Check!$S$4)*SUM(4!#REF!,4!#REF!,4!#REF!)&lt;4!#REF!,1,IF((1-OUT_4_Check!$S$4)*SUM(4!#REF!,4!#REF!,4!#REF!)&gt;4!#REF!,1,0)),IF(SUM(4!#REF!,4!#REF!,4!#REF!)&lt;&gt;0,1,0))</f>
        <v>#REF!</v>
      </c>
      <c r="Q35" s="163" t="e">
        <f>+IF(4!#REF!&lt;&gt;0,IF((1+OUT_4_Check!$S$4)*SUM(4!#REF!,4!#REF!,4!#REF!)&lt;4!#REF!,1,IF((1-OUT_4_Check!$S$4)*SUM(4!#REF!,4!#REF!,4!#REF!)&gt;4!#REF!,1,0)),IF(SUM(4!#REF!,4!#REF!,4!#REF!)&lt;&gt;0,1,0))</f>
        <v>#REF!</v>
      </c>
      <c r="R35" s="164" t="e">
        <f>+IF(4!#REF!&lt;&gt;0,IF((1+OUT_4_Check!$S$4)*SUM(4!#REF!,4!#REF!,4!#REF!)&lt;4!#REF!,1,IF((1-OUT_4_Check!$S$4)*SUM(4!#REF!,4!#REF!,4!#REF!)&gt;4!#REF!,1,0)),IF(SUM(4!#REF!,4!#REF!,4!#REF!)&lt;&gt;0,1,0))</f>
        <v>#REF!</v>
      </c>
      <c r="S35" s="148"/>
      <c r="T35" s="108"/>
    </row>
    <row r="36" spans="1:19" s="47" customFormat="1" ht="18" customHeight="1">
      <c r="A36" s="64"/>
      <c r="B36" s="58" t="s">
        <v>108</v>
      </c>
      <c r="C36" s="59"/>
      <c r="D36" s="135"/>
      <c r="E36" s="80"/>
      <c r="F36" s="80"/>
      <c r="G36" s="144" t="e">
        <f>+IF(3!J16&lt;&gt;0,IF((1+OUT_4_Check!$S$4)*SUM(4!#REF!)&lt;3!J16,1,IF((1-OUT_4_Check!$S$4)*SUM(4!#REF!)&gt;3!J16,1,0)),IF(SUM(4!#REF!)&lt;&gt;0,1,0))</f>
        <v>#REF!</v>
      </c>
      <c r="H36" s="135"/>
      <c r="I36" s="80"/>
      <c r="J36" s="80"/>
      <c r="K36" s="144" t="e">
        <f>+IF(3!J23&lt;&gt;0,IF((1+OUT_4_Check!$S$4)*SUM(4!#REF!)&lt;3!J23,1,IF((1-OUT_4_Check!$S$4)*SUM(4!#REF!)&gt;3!J23,1,0)),IF(SUM(4!#REF!)&lt;&gt;0,1,0))</f>
        <v>#REF!</v>
      </c>
      <c r="L36" s="135"/>
      <c r="M36" s="80"/>
      <c r="N36" s="80"/>
      <c r="O36" s="146" t="e">
        <f>+IF(3!J29&lt;&gt;0,IF((1+OUT_4_Check!$S$4)*SUM(4!#REF!)&lt;3!J29,1,IF((1-OUT_4_Check!$S$4)*SUM(4!#REF!)&gt;3!J29,1,0)),IF(SUM(4!#REF!)&lt;&gt;0,1,0))</f>
        <v>#REF!</v>
      </c>
      <c r="P36" s="162" t="e">
        <f>+IF(4!#REF!&lt;&gt;0,IF((1+OUT_4_Check!$S$4)*SUM(4!#REF!,4!#REF!,4!#REF!)&lt;4!#REF!,1,IF((1-OUT_4_Check!$S$4)*SUM(4!#REF!,4!#REF!,4!#REF!)&gt;4!#REF!,1,0)),IF(SUM(4!#REF!,4!#REF!,4!#REF!)&lt;&gt;0,1,0))</f>
        <v>#REF!</v>
      </c>
      <c r="Q36" s="163" t="e">
        <f>+IF(4!#REF!&lt;&gt;0,IF((1+OUT_4_Check!$S$4)*SUM(4!#REF!,4!#REF!,4!#REF!)&lt;4!#REF!,1,IF((1-OUT_4_Check!$S$4)*SUM(4!#REF!,4!#REF!,4!#REF!)&gt;4!#REF!,1,0)),IF(SUM(4!#REF!,4!#REF!,4!#REF!)&lt;&gt;0,1,0))</f>
        <v>#REF!</v>
      </c>
      <c r="R36" s="164" t="e">
        <f>+IF(4!#REF!&lt;&gt;0,IF((1+OUT_4_Check!$S$4)*SUM(4!#REF!,4!#REF!,4!#REF!)&lt;4!#REF!,1,IF((1-OUT_4_Check!$S$4)*SUM(4!#REF!,4!#REF!,4!#REF!)&gt;4!#REF!,1,0)),IF(SUM(4!#REF!,4!#REF!,4!#REF!)&lt;&gt;0,1,0))</f>
        <v>#REF!</v>
      </c>
      <c r="S36" s="148"/>
    </row>
    <row r="37" spans="1:19" s="47" customFormat="1" ht="18" customHeight="1" thickBot="1">
      <c r="A37" s="67"/>
      <c r="B37" s="103" t="s">
        <v>11</v>
      </c>
      <c r="C37" s="103"/>
      <c r="D37" s="189" t="e">
        <f>+IF(4!#REF!&lt;&gt;"",IF((1+OUT_4_Check!$S$4)*SUM(4!D28:D28)&lt;4!#REF!,1,IF((1-OUT_4_Check!$S$4)*SUM(4!D28:D28)&gt;4!#REF!,1,0)),IF(SUM(4!D28:D28)&lt;&gt;0,1,0))</f>
        <v>#REF!</v>
      </c>
      <c r="E37" s="190" t="e">
        <f>+IF(4!#REF!&lt;&gt;"",IF((1+OUT_4_Check!$S$4)*SUM(4!E28:E28)&lt;4!#REF!,1,IF((1-OUT_4_Check!$S$4)*SUM(4!E28:E28)&gt;4!#REF!,1,0)),IF(SUM(4!E28:E28)&lt;&gt;0,1,0))</f>
        <v>#REF!</v>
      </c>
      <c r="F37" s="190" t="e">
        <f>+IF(4!#REF!&lt;&gt;"",IF((1+OUT_4_Check!$S$4)*SUM(4!F28:F28)&lt;4!#REF!,1,IF((1-OUT_4_Check!$S$4)*SUM(4!F28:F28)&gt;4!#REF!,1,0)),IF(SUM(4!F28:F28)&lt;&gt;0,1,0))</f>
        <v>#REF!</v>
      </c>
      <c r="G37" s="245" t="e">
        <f>+IF(3!J17&lt;&gt;0,IF((1+OUT_4_Check!$S$4)*SUM(4!#REF!)&lt;3!J17,1,IF((1-OUT_4_Check!$S$4)*SUM(4!#REF!)&gt;3!J17,1,0)),IF(SUM(4!#REF!)&lt;&gt;0,1,0))</f>
        <v>#REF!</v>
      </c>
      <c r="H37" s="189" t="e">
        <f>+IF(4!#REF!&lt;&gt;"",IF((1+OUT_4_Check!$S$4)*SUM(4!G28:G28)&lt;4!#REF!,1,IF((1-OUT_4_Check!$S$4)*SUM(4!G28:G28)&gt;4!#REF!,1,0)),IF(SUM(4!G28:G28)&lt;&gt;0,1,0))</f>
        <v>#REF!</v>
      </c>
      <c r="I37" s="191" t="e">
        <f>+IF(4!#REF!&lt;&gt;"",IF((1+OUT_4_Check!$S$4)*SUM(4!H28:H28)&lt;4!#REF!,1,IF((1-OUT_4_Check!$S$4)*SUM(4!H28:H28)&gt;4!#REF!,1,0)),IF(SUM(4!H28:H28)&lt;&gt;0,1,0))</f>
        <v>#REF!</v>
      </c>
      <c r="J37" s="191" t="e">
        <f>+IF(4!#REF!&lt;&gt;"",IF((1+OUT_4_Check!$S$4)*SUM(4!I28:I28)&lt;4!#REF!,1,IF((1-OUT_4_Check!$S$4)*SUM(4!I28:I28)&gt;4!#REF!,1,0)),IF(SUM(4!I28:I28)&lt;&gt;0,1,0))</f>
        <v>#REF!</v>
      </c>
      <c r="K37" s="245" t="e">
        <f>+IF(3!J24&lt;&gt;0,IF((1+OUT_4_Check!$S$4)*SUM(4!#REF!)&lt;3!J24,1,IF((1-OUT_4_Check!$S$4)*SUM(4!#REF!)&gt;3!J24,1,0)),IF(SUM(4!#REF!)&lt;&gt;0,1,0))</f>
        <v>#REF!</v>
      </c>
      <c r="L37" s="190" t="e">
        <f>+IF(4!#REF!&lt;&gt;"",IF((1+OUT_4_Check!$S$4)*SUM(4!J28:J28)&lt;4!#REF!,1,IF((1-OUT_4_Check!$S$4)*SUM(4!J28:J28)&gt;4!#REF!,1,0)),IF(SUM(4!J28:J28)&lt;&gt;0,1,0))</f>
        <v>#REF!</v>
      </c>
      <c r="M37" s="190" t="e">
        <f>+IF(4!#REF!&lt;&gt;"",IF((1+OUT_4_Check!$S$4)*SUM(4!K28:K28)&lt;4!#REF!,1,IF((1-OUT_4_Check!$S$4)*SUM(4!K28:K28)&gt;4!#REF!,1,0)),IF(SUM(4!K28:K28)&lt;&gt;0,1,0))</f>
        <v>#REF!</v>
      </c>
      <c r="N37" s="190" t="e">
        <f>+IF(4!#REF!&lt;&gt;"",IF((1+OUT_4_Check!$S$4)*SUM(4!L28:L28)&lt;4!#REF!,1,IF((1-OUT_4_Check!$S$4)*SUM(4!L28:L28)&gt;4!#REF!,1,0)),IF(SUM(4!L28:L28)&lt;&gt;0,1,0))</f>
        <v>#REF!</v>
      </c>
      <c r="O37" s="246" t="e">
        <f>+IF(3!J30&lt;&gt;0,IF((1+OUT_4_Check!$S$4)*SUM(4!#REF!)&lt;3!J30,1,IF((1-OUT_4_Check!$S$4)*SUM(4!#REF!)&gt;3!J30,1,0)),IF(SUM(4!#REF!)&lt;&gt;0,1,0))</f>
        <v>#REF!</v>
      </c>
      <c r="P37" s="190" t="e">
        <f>+IF(4!#REF!&lt;&gt;"",IF((1+OUT_4_Check!$S$4)*SUM(4!M28:M28)&lt;4!#REF!,1,IF((1-OUT_4_Check!$S$4)*SUM(4!M28:M28)&gt;4!#REF!,1,0)),IF(SUM(4!M28:M28)&lt;&gt;0,1,0))</f>
        <v>#REF!</v>
      </c>
      <c r="Q37" s="190" t="e">
        <f>+IF(4!#REF!&lt;&gt;"",IF((1+OUT_4_Check!$S$4)*SUM(4!N28:N28)&lt;4!#REF!,1,IF((1-OUT_4_Check!$S$4)*SUM(4!N28:N28)&gt;4!#REF!,1,0)),IF(SUM(4!N28:N28)&lt;&gt;0,1,0))</f>
        <v>#REF!</v>
      </c>
      <c r="R37" s="190" t="e">
        <f>+IF(4!#REF!&lt;&gt;"",IF((1+OUT_4_Check!$S$4)*SUM(4!O28:O28)&lt;4!#REF!,1,IF((1-OUT_4_Check!$S$4)*SUM(4!O28:O28)&gt;4!#REF!,1,0)),IF(SUM(4!O28:O28)&lt;&gt;0,1,0))</f>
        <v>#REF!</v>
      </c>
      <c r="S37" s="245"/>
    </row>
    <row r="38" s="43" customFormat="1" ht="18" customHeight="1"/>
    <row r="39" s="43" customFormat="1" ht="18" customHeight="1"/>
    <row r="40" s="43" customFormat="1" ht="18" customHeight="1"/>
  </sheetData>
  <sheetProtection/>
  <printOptions/>
  <pageMargins left="0.75" right="0.75" top="1" bottom="1" header="0.5" footer="0.5"/>
  <pageSetup fitToHeight="1" fitToWidth="1" horizontalDpi="600" verticalDpi="600" orientation="portrait" paperSize="9" scale="52" r:id="rId1"/>
</worksheet>
</file>

<file path=xl/worksheets/sheet11.xml><?xml version="1.0" encoding="utf-8"?>
<worksheet xmlns="http://schemas.openxmlformats.org/spreadsheetml/2006/main" xmlns:r="http://schemas.openxmlformats.org/officeDocument/2006/relationships">
  <sheetPr codeName="Sheet2">
    <outlinePr summaryBelow="0" summaryRight="0"/>
    <pageSetUpPr fitToPage="1"/>
  </sheetPr>
  <dimension ref="B1:T42"/>
  <sheetViews>
    <sheetView zoomScale="55" zoomScaleNormal="55" zoomScalePageLayoutView="0" workbookViewId="0" topLeftCell="A1">
      <selection activeCell="A1" sqref="A1"/>
    </sheetView>
  </sheetViews>
  <sheetFormatPr defaultColWidth="0" defaultRowHeight="12" zeroHeight="1"/>
  <cols>
    <col min="1" max="1" width="1.75390625" style="449" customWidth="1"/>
    <col min="2" max="2" width="1.75390625" style="343" customWidth="1"/>
    <col min="3" max="3" width="54.375" style="485" customWidth="1"/>
    <col min="4" max="5" width="17.125" style="343" customWidth="1"/>
    <col min="6" max="9" width="17.125" style="449" customWidth="1"/>
    <col min="10" max="10" width="22.00390625" style="449" customWidth="1"/>
    <col min="11" max="11" width="20.625" style="449" customWidth="1"/>
    <col min="12" max="12" width="1.75390625" style="449" customWidth="1"/>
    <col min="13" max="13" width="9.125" style="449" customWidth="1"/>
    <col min="14" max="14" width="1.75390625" style="449" customWidth="1"/>
    <col min="15" max="16" width="9.125" style="449" customWidth="1"/>
    <col min="17" max="16384" width="0" style="449" hidden="1" customWidth="1"/>
  </cols>
  <sheetData>
    <row r="1" spans="2:11" s="343" customFormat="1" ht="19.5" customHeight="1">
      <c r="B1" s="422" t="s">
        <v>139</v>
      </c>
      <c r="C1" s="423"/>
      <c r="D1" s="424"/>
      <c r="E1" s="424"/>
      <c r="F1" s="424"/>
      <c r="G1" s="424"/>
      <c r="H1" s="424"/>
      <c r="I1" s="424"/>
      <c r="J1" s="424"/>
      <c r="K1" s="425"/>
    </row>
    <row r="2" spans="3:12" s="345" customFormat="1" ht="19.5" customHeight="1">
      <c r="C2" s="426" t="s">
        <v>162</v>
      </c>
      <c r="D2" s="426"/>
      <c r="E2" s="426"/>
      <c r="F2" s="426"/>
      <c r="G2" s="426"/>
      <c r="H2" s="426"/>
      <c r="I2" s="426"/>
      <c r="J2" s="426"/>
      <c r="K2" s="426"/>
      <c r="L2" s="427"/>
    </row>
    <row r="3" spans="3:20" s="345" customFormat="1" ht="19.5" customHeight="1">
      <c r="C3" s="426" t="s">
        <v>134</v>
      </c>
      <c r="D3" s="426"/>
      <c r="E3" s="426"/>
      <c r="F3" s="426"/>
      <c r="G3" s="426"/>
      <c r="H3" s="426"/>
      <c r="I3" s="426"/>
      <c r="J3" s="426"/>
      <c r="K3" s="426"/>
      <c r="L3" s="427"/>
      <c r="M3" s="428"/>
      <c r="N3" s="428"/>
      <c r="O3" s="428"/>
      <c r="P3" s="428"/>
      <c r="Q3" s="428"/>
      <c r="R3" s="428"/>
      <c r="S3" s="428"/>
      <c r="T3" s="428"/>
    </row>
    <row r="4" spans="3:12" s="345" customFormat="1" ht="19.5" customHeight="1">
      <c r="C4" s="426" t="s">
        <v>187</v>
      </c>
      <c r="D4" s="426"/>
      <c r="E4" s="426"/>
      <c r="F4" s="426"/>
      <c r="G4" s="426"/>
      <c r="H4" s="426"/>
      <c r="I4" s="426"/>
      <c r="J4" s="426"/>
      <c r="K4" s="426"/>
      <c r="L4" s="427"/>
    </row>
    <row r="5" spans="3:12" s="345" customFormat="1" ht="19.5" customHeight="1">
      <c r="C5" s="429" t="s">
        <v>3</v>
      </c>
      <c r="D5" s="429"/>
      <c r="E5" s="429"/>
      <c r="F5" s="429"/>
      <c r="G5" s="429"/>
      <c r="H5" s="429"/>
      <c r="I5" s="429"/>
      <c r="J5" s="429"/>
      <c r="K5" s="429"/>
      <c r="L5" s="430"/>
    </row>
    <row r="6" spans="2:11" s="343" customFormat="1" ht="39.75" customHeight="1">
      <c r="B6" s="431"/>
      <c r="C6" s="432"/>
      <c r="D6" s="433"/>
      <c r="J6" s="433"/>
      <c r="K6" s="433"/>
    </row>
    <row r="7" spans="2:12" s="343" customFormat="1" ht="26.25" customHeight="1">
      <c r="B7" s="434" t="s">
        <v>4</v>
      </c>
      <c r="C7" s="435"/>
      <c r="D7" s="436"/>
      <c r="E7" s="437"/>
      <c r="F7" s="437"/>
      <c r="G7" s="438" t="s">
        <v>175</v>
      </c>
      <c r="H7" s="439"/>
      <c r="I7" s="440"/>
      <c r="J7" s="441" t="s">
        <v>142</v>
      </c>
      <c r="K7" s="442"/>
      <c r="L7" s="443"/>
    </row>
    <row r="8" spans="2:12" ht="30.75" customHeight="1">
      <c r="B8" s="444"/>
      <c r="C8" s="445"/>
      <c r="D8" s="441" t="s">
        <v>34</v>
      </c>
      <c r="E8" s="443"/>
      <c r="F8" s="441" t="s">
        <v>135</v>
      </c>
      <c r="G8" s="446"/>
      <c r="H8" s="441" t="s">
        <v>143</v>
      </c>
      <c r="I8" s="446"/>
      <c r="J8" s="447" t="s">
        <v>90</v>
      </c>
      <c r="K8" s="447" t="s">
        <v>91</v>
      </c>
      <c r="L8" s="448"/>
    </row>
    <row r="9" spans="2:12" ht="15" customHeight="1">
      <c r="B9" s="444"/>
      <c r="C9" s="445"/>
      <c r="D9" s="450" t="s">
        <v>13</v>
      </c>
      <c r="E9" s="450" t="s">
        <v>12</v>
      </c>
      <c r="F9" s="451" t="s">
        <v>13</v>
      </c>
      <c r="G9" s="451" t="s">
        <v>12</v>
      </c>
      <c r="H9" s="451" t="s">
        <v>13</v>
      </c>
      <c r="I9" s="451" t="s">
        <v>12</v>
      </c>
      <c r="J9" s="452"/>
      <c r="K9" s="452"/>
      <c r="L9" s="453"/>
    </row>
    <row r="10" spans="2:12" ht="15" customHeight="1">
      <c r="B10" s="454"/>
      <c r="C10" s="455"/>
      <c r="D10" s="456"/>
      <c r="E10" s="456"/>
      <c r="F10" s="456"/>
      <c r="G10" s="456"/>
      <c r="H10" s="456"/>
      <c r="I10" s="456"/>
      <c r="J10" s="457"/>
      <c r="K10" s="457"/>
      <c r="L10" s="458"/>
    </row>
    <row r="11" spans="2:13" s="464" customFormat="1" ht="30" customHeight="1">
      <c r="B11" s="459"/>
      <c r="C11" s="460" t="s">
        <v>176</v>
      </c>
      <c r="D11" s="461">
        <v>273.3345020160843</v>
      </c>
      <c r="E11" s="461">
        <v>274.65415793889963</v>
      </c>
      <c r="F11" s="461">
        <v>0</v>
      </c>
      <c r="G11" s="461">
        <v>0</v>
      </c>
      <c r="H11" s="461">
        <v>273.3345020160843</v>
      </c>
      <c r="I11" s="461">
        <v>274.65415793889963</v>
      </c>
      <c r="J11" s="461">
        <v>4.93075701</v>
      </c>
      <c r="K11" s="462">
        <v>4.278909</v>
      </c>
      <c r="L11" s="463"/>
      <c r="M11" s="449"/>
    </row>
    <row r="12" spans="2:12" ht="16.5" customHeight="1">
      <c r="B12" s="465"/>
      <c r="C12" s="466" t="s">
        <v>106</v>
      </c>
      <c r="D12" s="461">
        <v>75.454545</v>
      </c>
      <c r="E12" s="461">
        <v>45.454545</v>
      </c>
      <c r="F12" s="461">
        <v>0</v>
      </c>
      <c r="G12" s="461">
        <v>0</v>
      </c>
      <c r="H12" s="461">
        <v>75.454545</v>
      </c>
      <c r="I12" s="461">
        <v>45.454545</v>
      </c>
      <c r="J12" s="461">
        <v>4.93075701</v>
      </c>
      <c r="K12" s="467">
        <v>4.278909</v>
      </c>
      <c r="L12" s="468"/>
    </row>
    <row r="13" spans="2:12" s="433" customFormat="1" ht="16.5" customHeight="1">
      <c r="B13" s="465"/>
      <c r="C13" s="466" t="s">
        <v>107</v>
      </c>
      <c r="D13" s="469">
        <v>197.8799570160843</v>
      </c>
      <c r="E13" s="469">
        <v>229.1996129388996</v>
      </c>
      <c r="F13" s="469">
        <v>0</v>
      </c>
      <c r="G13" s="469">
        <v>0</v>
      </c>
      <c r="H13" s="469">
        <v>197.8799570160843</v>
      </c>
      <c r="I13" s="469">
        <v>229.1996129388996</v>
      </c>
      <c r="J13" s="469">
        <v>0</v>
      </c>
      <c r="K13" s="470">
        <v>0</v>
      </c>
      <c r="L13" s="471"/>
    </row>
    <row r="14" spans="2:12" ht="16.5" customHeight="1">
      <c r="B14" s="465"/>
      <c r="C14" s="387" t="s">
        <v>177</v>
      </c>
      <c r="D14" s="461">
        <v>132.87995701608432</v>
      </c>
      <c r="E14" s="461">
        <v>0</v>
      </c>
      <c r="F14" s="461">
        <v>0</v>
      </c>
      <c r="G14" s="461">
        <v>0</v>
      </c>
      <c r="H14" s="461">
        <v>132.87995701608432</v>
      </c>
      <c r="I14" s="461">
        <v>0</v>
      </c>
      <c r="J14" s="461">
        <v>0</v>
      </c>
      <c r="K14" s="467">
        <v>0</v>
      </c>
      <c r="L14" s="468"/>
    </row>
    <row r="15" spans="2:12" ht="16.5" customHeight="1">
      <c r="B15" s="465"/>
      <c r="C15" s="387" t="s">
        <v>178</v>
      </c>
      <c r="D15" s="461">
        <v>64.99999999999999</v>
      </c>
      <c r="E15" s="461">
        <v>229.1996129388996</v>
      </c>
      <c r="F15" s="461">
        <v>0</v>
      </c>
      <c r="G15" s="461">
        <v>0</v>
      </c>
      <c r="H15" s="461">
        <v>64.99999999999999</v>
      </c>
      <c r="I15" s="461">
        <v>229.1996129388996</v>
      </c>
      <c r="J15" s="461">
        <v>0</v>
      </c>
      <c r="K15" s="467">
        <v>0</v>
      </c>
      <c r="L15" s="468"/>
    </row>
    <row r="16" spans="2:12" ht="16.5" customHeight="1">
      <c r="B16" s="465"/>
      <c r="C16" s="472" t="s">
        <v>179</v>
      </c>
      <c r="D16" s="461">
        <v>0</v>
      </c>
      <c r="E16" s="461">
        <v>0</v>
      </c>
      <c r="F16" s="461">
        <v>0</v>
      </c>
      <c r="G16" s="461">
        <v>0</v>
      </c>
      <c r="H16" s="461">
        <v>0</v>
      </c>
      <c r="I16" s="461">
        <v>0</v>
      </c>
      <c r="J16" s="461">
        <v>0</v>
      </c>
      <c r="K16" s="467">
        <v>0</v>
      </c>
      <c r="L16" s="468"/>
    </row>
    <row r="17" spans="2:12" ht="16.5" customHeight="1">
      <c r="B17" s="465"/>
      <c r="C17" s="387" t="s">
        <v>180</v>
      </c>
      <c r="D17" s="461">
        <v>0</v>
      </c>
      <c r="E17" s="461">
        <v>0</v>
      </c>
      <c r="F17" s="461">
        <v>0</v>
      </c>
      <c r="G17" s="461">
        <v>0</v>
      </c>
      <c r="H17" s="461">
        <v>0</v>
      </c>
      <c r="I17" s="461">
        <v>0</v>
      </c>
      <c r="J17" s="461">
        <v>0</v>
      </c>
      <c r="K17" s="467">
        <v>0</v>
      </c>
      <c r="L17" s="468"/>
    </row>
    <row r="18" spans="2:12" ht="16.5" customHeight="1">
      <c r="B18" s="465"/>
      <c r="C18" s="387" t="s">
        <v>181</v>
      </c>
      <c r="D18" s="461">
        <v>0</v>
      </c>
      <c r="E18" s="461">
        <v>0</v>
      </c>
      <c r="F18" s="461">
        <v>0</v>
      </c>
      <c r="G18" s="461">
        <v>0</v>
      </c>
      <c r="H18" s="461">
        <v>0</v>
      </c>
      <c r="I18" s="461">
        <v>0</v>
      </c>
      <c r="J18" s="461">
        <v>0</v>
      </c>
      <c r="K18" s="467">
        <v>0</v>
      </c>
      <c r="L18" s="468"/>
    </row>
    <row r="19" spans="2:12" ht="16.5" customHeight="1">
      <c r="B19" s="465"/>
      <c r="C19" s="387" t="s">
        <v>182</v>
      </c>
      <c r="D19" s="461">
        <v>0</v>
      </c>
      <c r="E19" s="461">
        <v>0</v>
      </c>
      <c r="F19" s="461">
        <v>0</v>
      </c>
      <c r="G19" s="461">
        <v>0</v>
      </c>
      <c r="H19" s="461">
        <v>0</v>
      </c>
      <c r="I19" s="461">
        <v>0</v>
      </c>
      <c r="J19" s="461">
        <v>0</v>
      </c>
      <c r="K19" s="467">
        <v>0</v>
      </c>
      <c r="L19" s="468"/>
    </row>
    <row r="20" spans="2:12" ht="16.5" customHeight="1">
      <c r="B20" s="465"/>
      <c r="C20" s="466" t="s">
        <v>108</v>
      </c>
      <c r="D20" s="461">
        <v>0</v>
      </c>
      <c r="E20" s="461">
        <v>0</v>
      </c>
      <c r="F20" s="461">
        <v>0</v>
      </c>
      <c r="G20" s="461">
        <v>0</v>
      </c>
      <c r="H20" s="461">
        <v>0</v>
      </c>
      <c r="I20" s="461">
        <v>0</v>
      </c>
      <c r="J20" s="461">
        <v>0</v>
      </c>
      <c r="K20" s="467">
        <v>0</v>
      </c>
      <c r="L20" s="468"/>
    </row>
    <row r="21" spans="2:12" s="464" customFormat="1" ht="30" customHeight="1">
      <c r="B21" s="459"/>
      <c r="C21" s="460" t="s">
        <v>136</v>
      </c>
      <c r="D21" s="473">
        <v>273.3345020160843</v>
      </c>
      <c r="E21" s="473">
        <v>274.65415793889963</v>
      </c>
      <c r="F21" s="461">
        <v>0</v>
      </c>
      <c r="G21" s="461">
        <v>0</v>
      </c>
      <c r="H21" s="461">
        <v>273.3345020160843</v>
      </c>
      <c r="I21" s="461">
        <v>274.65415793889963</v>
      </c>
      <c r="J21" s="461">
        <v>4.93075701</v>
      </c>
      <c r="K21" s="467">
        <v>4.278909</v>
      </c>
      <c r="L21" s="474"/>
    </row>
    <row r="22" spans="2:12" ht="18" customHeight="1">
      <c r="B22" s="475"/>
      <c r="C22" s="466" t="s">
        <v>106</v>
      </c>
      <c r="D22" s="476">
        <v>75.454545</v>
      </c>
      <c r="E22" s="476">
        <v>45.454545</v>
      </c>
      <c r="F22" s="461">
        <v>0</v>
      </c>
      <c r="G22" s="461">
        <v>0</v>
      </c>
      <c r="H22" s="461">
        <v>75.454545</v>
      </c>
      <c r="I22" s="461">
        <v>45.454545</v>
      </c>
      <c r="J22" s="461">
        <v>4.93075701</v>
      </c>
      <c r="K22" s="467">
        <v>4.278909</v>
      </c>
      <c r="L22" s="468"/>
    </row>
    <row r="23" spans="2:12" s="433" customFormat="1" ht="18" customHeight="1">
      <c r="B23" s="477"/>
      <c r="C23" s="466" t="s">
        <v>107</v>
      </c>
      <c r="D23" s="476">
        <v>197.8799570160843</v>
      </c>
      <c r="E23" s="476">
        <v>229.1996129388996</v>
      </c>
      <c r="F23" s="469">
        <v>0</v>
      </c>
      <c r="G23" s="469">
        <v>0</v>
      </c>
      <c r="H23" s="469">
        <v>197.8799570160843</v>
      </c>
      <c r="I23" s="469">
        <v>229.1996129388996</v>
      </c>
      <c r="J23" s="469">
        <v>0</v>
      </c>
      <c r="K23" s="470">
        <v>0</v>
      </c>
      <c r="L23" s="471"/>
    </row>
    <row r="24" spans="2:12" ht="18" customHeight="1">
      <c r="B24" s="477"/>
      <c r="C24" s="387" t="s">
        <v>177</v>
      </c>
      <c r="D24" s="476">
        <v>132.87995701608432</v>
      </c>
      <c r="E24" s="476">
        <v>0</v>
      </c>
      <c r="F24" s="461">
        <v>0</v>
      </c>
      <c r="G24" s="461">
        <v>0</v>
      </c>
      <c r="H24" s="461">
        <v>132.87995701608432</v>
      </c>
      <c r="I24" s="461">
        <v>0</v>
      </c>
      <c r="J24" s="461">
        <v>0</v>
      </c>
      <c r="K24" s="467">
        <v>0</v>
      </c>
      <c r="L24" s="468"/>
    </row>
    <row r="25" spans="2:12" ht="18" customHeight="1">
      <c r="B25" s="477"/>
      <c r="C25" s="387" t="s">
        <v>178</v>
      </c>
      <c r="D25" s="476">
        <v>64.99999999999999</v>
      </c>
      <c r="E25" s="476">
        <v>229.1996129388996</v>
      </c>
      <c r="F25" s="461">
        <v>0</v>
      </c>
      <c r="G25" s="461">
        <v>0</v>
      </c>
      <c r="H25" s="461">
        <v>64.99999999999999</v>
      </c>
      <c r="I25" s="461">
        <v>229.1996129388996</v>
      </c>
      <c r="J25" s="461">
        <v>0</v>
      </c>
      <c r="K25" s="467">
        <v>0</v>
      </c>
      <c r="L25" s="468"/>
    </row>
    <row r="26" spans="2:12" ht="18" customHeight="1">
      <c r="B26" s="477"/>
      <c r="C26" s="472" t="s">
        <v>179</v>
      </c>
      <c r="D26" s="476">
        <v>0</v>
      </c>
      <c r="E26" s="476">
        <v>0</v>
      </c>
      <c r="F26" s="461">
        <v>0</v>
      </c>
      <c r="G26" s="461">
        <v>0</v>
      </c>
      <c r="H26" s="461">
        <v>0</v>
      </c>
      <c r="I26" s="461">
        <v>0</v>
      </c>
      <c r="J26" s="461">
        <v>0</v>
      </c>
      <c r="K26" s="467">
        <v>0</v>
      </c>
      <c r="L26" s="468"/>
    </row>
    <row r="27" spans="2:12" ht="18" customHeight="1">
      <c r="B27" s="477"/>
      <c r="C27" s="387" t="s">
        <v>180</v>
      </c>
      <c r="D27" s="476">
        <v>0</v>
      </c>
      <c r="E27" s="476">
        <v>0</v>
      </c>
      <c r="F27" s="461">
        <v>0</v>
      </c>
      <c r="G27" s="461">
        <v>0</v>
      </c>
      <c r="H27" s="461">
        <v>0</v>
      </c>
      <c r="I27" s="461">
        <v>0</v>
      </c>
      <c r="J27" s="461">
        <v>0</v>
      </c>
      <c r="K27" s="467">
        <v>0</v>
      </c>
      <c r="L27" s="468"/>
    </row>
    <row r="28" spans="2:12" ht="18" customHeight="1">
      <c r="B28" s="477"/>
      <c r="C28" s="387" t="s">
        <v>181</v>
      </c>
      <c r="D28" s="476">
        <v>0</v>
      </c>
      <c r="E28" s="476">
        <v>0</v>
      </c>
      <c r="F28" s="461">
        <v>0</v>
      </c>
      <c r="G28" s="461">
        <v>0</v>
      </c>
      <c r="H28" s="461">
        <v>0</v>
      </c>
      <c r="I28" s="461">
        <v>0</v>
      </c>
      <c r="J28" s="461">
        <v>0</v>
      </c>
      <c r="K28" s="467">
        <v>0</v>
      </c>
      <c r="L28" s="468"/>
    </row>
    <row r="29" spans="2:12" ht="18" customHeight="1">
      <c r="B29" s="477"/>
      <c r="C29" s="387" t="s">
        <v>182</v>
      </c>
      <c r="D29" s="476">
        <v>0</v>
      </c>
      <c r="E29" s="476">
        <v>0</v>
      </c>
      <c r="F29" s="461">
        <v>0</v>
      </c>
      <c r="G29" s="461">
        <v>0</v>
      </c>
      <c r="H29" s="461">
        <v>0</v>
      </c>
      <c r="I29" s="461">
        <v>0</v>
      </c>
      <c r="J29" s="461">
        <v>0</v>
      </c>
      <c r="K29" s="467">
        <v>0</v>
      </c>
      <c r="L29" s="468"/>
    </row>
    <row r="30" spans="2:12" ht="18" customHeight="1">
      <c r="B30" s="478"/>
      <c r="C30" s="466" t="s">
        <v>108</v>
      </c>
      <c r="D30" s="476">
        <v>0</v>
      </c>
      <c r="E30" s="476">
        <v>0</v>
      </c>
      <c r="F30" s="461">
        <v>0</v>
      </c>
      <c r="G30" s="461">
        <v>0</v>
      </c>
      <c r="H30" s="461">
        <v>0</v>
      </c>
      <c r="I30" s="461">
        <v>0</v>
      </c>
      <c r="J30" s="461">
        <v>0</v>
      </c>
      <c r="K30" s="467">
        <v>0</v>
      </c>
      <c r="L30" s="468"/>
    </row>
    <row r="31" spans="2:12" s="464" customFormat="1" ht="30" customHeight="1">
      <c r="B31" s="459"/>
      <c r="C31" s="460" t="s">
        <v>137</v>
      </c>
      <c r="D31" s="473">
        <v>0</v>
      </c>
      <c r="E31" s="473">
        <v>0</v>
      </c>
      <c r="F31" s="461">
        <v>0</v>
      </c>
      <c r="G31" s="461">
        <v>0</v>
      </c>
      <c r="H31" s="461">
        <v>0</v>
      </c>
      <c r="I31" s="461">
        <v>0</v>
      </c>
      <c r="J31" s="461">
        <v>0</v>
      </c>
      <c r="K31" s="467">
        <v>0</v>
      </c>
      <c r="L31" s="474"/>
    </row>
    <row r="32" spans="2:12" ht="18" customHeight="1">
      <c r="B32" s="475"/>
      <c r="C32" s="466" t="s">
        <v>106</v>
      </c>
      <c r="D32" s="476">
        <v>0</v>
      </c>
      <c r="E32" s="476">
        <v>0</v>
      </c>
      <c r="F32" s="461">
        <v>0</v>
      </c>
      <c r="G32" s="461">
        <v>0</v>
      </c>
      <c r="H32" s="461">
        <v>0</v>
      </c>
      <c r="I32" s="461">
        <v>0</v>
      </c>
      <c r="J32" s="461">
        <v>0</v>
      </c>
      <c r="K32" s="467">
        <v>0</v>
      </c>
      <c r="L32" s="468"/>
    </row>
    <row r="33" spans="2:12" s="433" customFormat="1" ht="18" customHeight="1">
      <c r="B33" s="477"/>
      <c r="C33" s="466" t="s">
        <v>107</v>
      </c>
      <c r="D33" s="476">
        <v>0</v>
      </c>
      <c r="E33" s="476">
        <v>0</v>
      </c>
      <c r="F33" s="469">
        <v>0</v>
      </c>
      <c r="G33" s="469">
        <v>0</v>
      </c>
      <c r="H33" s="469">
        <v>0</v>
      </c>
      <c r="I33" s="469">
        <v>0</v>
      </c>
      <c r="J33" s="469">
        <v>0</v>
      </c>
      <c r="K33" s="470">
        <v>0</v>
      </c>
      <c r="L33" s="471"/>
    </row>
    <row r="34" spans="2:12" ht="18" customHeight="1">
      <c r="B34" s="477"/>
      <c r="C34" s="387" t="s">
        <v>177</v>
      </c>
      <c r="D34" s="476">
        <v>0</v>
      </c>
      <c r="E34" s="476">
        <v>0</v>
      </c>
      <c r="F34" s="461">
        <v>0</v>
      </c>
      <c r="G34" s="461">
        <v>0</v>
      </c>
      <c r="H34" s="461">
        <v>0</v>
      </c>
      <c r="I34" s="461">
        <v>0</v>
      </c>
      <c r="J34" s="461">
        <v>0</v>
      </c>
      <c r="K34" s="467">
        <v>0</v>
      </c>
      <c r="L34" s="468"/>
    </row>
    <row r="35" spans="2:12" ht="18" customHeight="1">
      <c r="B35" s="477"/>
      <c r="C35" s="387" t="s">
        <v>178</v>
      </c>
      <c r="D35" s="476">
        <v>0</v>
      </c>
      <c r="E35" s="476">
        <v>0</v>
      </c>
      <c r="F35" s="461">
        <v>0</v>
      </c>
      <c r="G35" s="461">
        <v>0</v>
      </c>
      <c r="H35" s="461">
        <v>0</v>
      </c>
      <c r="I35" s="461">
        <v>0</v>
      </c>
      <c r="J35" s="461">
        <v>0</v>
      </c>
      <c r="K35" s="467">
        <v>0</v>
      </c>
      <c r="L35" s="468"/>
    </row>
    <row r="36" spans="2:12" ht="18" customHeight="1">
      <c r="B36" s="477"/>
      <c r="C36" s="472" t="s">
        <v>179</v>
      </c>
      <c r="D36" s="476">
        <v>0</v>
      </c>
      <c r="E36" s="476">
        <v>0</v>
      </c>
      <c r="F36" s="461">
        <v>0</v>
      </c>
      <c r="G36" s="461">
        <v>0</v>
      </c>
      <c r="H36" s="461">
        <v>0</v>
      </c>
      <c r="I36" s="461">
        <v>0</v>
      </c>
      <c r="J36" s="461">
        <v>0</v>
      </c>
      <c r="K36" s="467">
        <v>0</v>
      </c>
      <c r="L36" s="468"/>
    </row>
    <row r="37" spans="2:12" ht="18" customHeight="1">
      <c r="B37" s="477"/>
      <c r="C37" s="387" t="s">
        <v>180</v>
      </c>
      <c r="D37" s="476">
        <v>0</v>
      </c>
      <c r="E37" s="476">
        <v>0</v>
      </c>
      <c r="F37" s="461">
        <v>0</v>
      </c>
      <c r="G37" s="461">
        <v>0</v>
      </c>
      <c r="H37" s="461">
        <v>0</v>
      </c>
      <c r="I37" s="461">
        <v>0</v>
      </c>
      <c r="J37" s="461">
        <v>0</v>
      </c>
      <c r="K37" s="467">
        <v>0</v>
      </c>
      <c r="L37" s="468"/>
    </row>
    <row r="38" spans="2:12" ht="18" customHeight="1">
      <c r="B38" s="477"/>
      <c r="C38" s="387" t="s">
        <v>181</v>
      </c>
      <c r="D38" s="476">
        <v>0</v>
      </c>
      <c r="E38" s="476">
        <v>0</v>
      </c>
      <c r="F38" s="461">
        <v>0</v>
      </c>
      <c r="G38" s="461">
        <v>0</v>
      </c>
      <c r="H38" s="461">
        <v>0</v>
      </c>
      <c r="I38" s="461">
        <v>0</v>
      </c>
      <c r="J38" s="461">
        <v>0</v>
      </c>
      <c r="K38" s="467">
        <v>0</v>
      </c>
      <c r="L38" s="468"/>
    </row>
    <row r="39" spans="2:12" ht="18" customHeight="1">
      <c r="B39" s="477"/>
      <c r="C39" s="387" t="s">
        <v>182</v>
      </c>
      <c r="D39" s="476">
        <v>0</v>
      </c>
      <c r="E39" s="476">
        <v>0</v>
      </c>
      <c r="F39" s="461">
        <v>0</v>
      </c>
      <c r="G39" s="461">
        <v>0</v>
      </c>
      <c r="H39" s="461">
        <v>0</v>
      </c>
      <c r="I39" s="461">
        <v>0</v>
      </c>
      <c r="J39" s="461">
        <v>0</v>
      </c>
      <c r="K39" s="467">
        <v>0</v>
      </c>
      <c r="L39" s="468"/>
    </row>
    <row r="40" spans="2:12" s="479" customFormat="1" ht="30" customHeight="1">
      <c r="B40" s="480"/>
      <c r="C40" s="481" t="s">
        <v>108</v>
      </c>
      <c r="D40" s="476">
        <v>0</v>
      </c>
      <c r="E40" s="476">
        <v>0</v>
      </c>
      <c r="F40" s="482">
        <v>0</v>
      </c>
      <c r="G40" s="482">
        <v>0</v>
      </c>
      <c r="H40" s="482">
        <v>0</v>
      </c>
      <c r="I40" s="482">
        <v>0</v>
      </c>
      <c r="J40" s="482">
        <v>0</v>
      </c>
      <c r="K40" s="483">
        <v>0</v>
      </c>
      <c r="L40" s="484"/>
    </row>
    <row r="41" spans="2:12" s="485" customFormat="1" ht="48" customHeight="1">
      <c r="B41" s="436"/>
      <c r="C41" s="486" t="s">
        <v>183</v>
      </c>
      <c r="D41" s="486"/>
      <c r="E41" s="486"/>
      <c r="F41" s="486"/>
      <c r="G41" s="486"/>
      <c r="H41" s="486"/>
      <c r="I41" s="486"/>
      <c r="J41" s="486"/>
      <c r="K41" s="487"/>
      <c r="L41" s="488"/>
    </row>
    <row r="42" spans="2:19" s="347" customFormat="1" ht="18" customHeight="1">
      <c r="B42" s="489"/>
      <c r="C42" s="490"/>
      <c r="E42" s="491"/>
      <c r="F42" s="491"/>
      <c r="G42" s="491"/>
      <c r="H42" s="491"/>
      <c r="I42" s="491"/>
      <c r="J42" s="491"/>
      <c r="K42" s="491"/>
      <c r="L42" s="491"/>
      <c r="N42" s="356"/>
      <c r="S42" s="356"/>
    </row>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sheetData>
  <sheetProtection formatCells="0" formatColumns="0" formatRows="0"/>
  <mergeCells count="18">
    <mergeCell ref="C41:K41"/>
    <mergeCell ref="K8:L10"/>
    <mergeCell ref="D9:D10"/>
    <mergeCell ref="E9:E10"/>
    <mergeCell ref="F9:F10"/>
    <mergeCell ref="G9:G10"/>
    <mergeCell ref="H9:H10"/>
    <mergeCell ref="I9:I10"/>
    <mergeCell ref="C2:K2"/>
    <mergeCell ref="C3:K3"/>
    <mergeCell ref="C4:K4"/>
    <mergeCell ref="C5:K5"/>
    <mergeCell ref="B7:C10"/>
    <mergeCell ref="J7:L7"/>
    <mergeCell ref="D8:E8"/>
    <mergeCell ref="F8:G8"/>
    <mergeCell ref="H8:I8"/>
    <mergeCell ref="J8:J10"/>
  </mergeCells>
  <conditionalFormatting sqref="D21:E40">
    <cfRule type="expression" priority="1" dxfId="0" stopIfTrue="1">
      <formula>AND(D21&lt;&gt;"",OR(D21&lt;0,NOT(ISNUMBER(D21))))</formula>
    </cfRule>
  </conditionalFormatting>
  <printOptions/>
  <pageMargins left="0.75" right="0.75" top="1" bottom="1" header="0.5" footer="0.5"/>
  <pageSetup fitToHeight="1" fitToWidth="1" horizontalDpi="600" verticalDpi="600" orientation="portrait" paperSize="9" scale="47" r:id="rId1"/>
  <headerFooter alignWithMargins="0">
    <oddFooter>&amp;C2010 Triennial Central Bank Survey</oddFooter>
  </headerFooter>
</worksheet>
</file>

<file path=xl/worksheets/sheet12.xml><?xml version="1.0" encoding="utf-8"?>
<worksheet xmlns="http://schemas.openxmlformats.org/spreadsheetml/2006/main" xmlns:r="http://schemas.openxmlformats.org/officeDocument/2006/relationships">
  <sheetPr codeName="Sheet3">
    <tabColor indexed="43"/>
    <pageSetUpPr fitToPage="1"/>
  </sheetPr>
  <dimension ref="A1:V65"/>
  <sheetViews>
    <sheetView zoomScale="61" zoomScaleNormal="61" zoomScalePageLayoutView="0" workbookViewId="0" topLeftCell="A1">
      <selection activeCell="O19" sqref="O19"/>
    </sheetView>
  </sheetViews>
  <sheetFormatPr defaultColWidth="9.00390625" defaultRowHeight="12"/>
  <cols>
    <col min="1" max="1" width="2.375" style="198" customWidth="1"/>
    <col min="2" max="2" width="5.625" style="228" customWidth="1"/>
    <col min="3" max="3" width="35.125" style="228" customWidth="1"/>
    <col min="4" max="5" width="9.875" style="198" customWidth="1"/>
    <col min="6" max="8" width="9.875" style="211" customWidth="1"/>
    <col min="9" max="9" width="10.375" style="211" customWidth="1"/>
    <col min="10" max="10" width="11.25390625" style="211" customWidth="1"/>
    <col min="11" max="11" width="13.00390625" style="211" customWidth="1"/>
    <col min="12" max="16384" width="9.125" style="211" customWidth="1"/>
  </cols>
  <sheetData>
    <row r="1" spans="1:11" s="198" customFormat="1" ht="27" customHeight="1">
      <c r="A1" s="195" t="s">
        <v>139</v>
      </c>
      <c r="B1" s="196"/>
      <c r="C1" s="196"/>
      <c r="D1" s="197"/>
      <c r="E1" s="197"/>
      <c r="F1" s="197"/>
      <c r="G1" s="197"/>
      <c r="H1" s="197"/>
      <c r="I1" s="197"/>
      <c r="J1" s="197"/>
      <c r="K1" s="197"/>
    </row>
    <row r="2" spans="1:11" s="198" customFormat="1" ht="18.75">
      <c r="A2" s="195"/>
      <c r="B2" s="196"/>
      <c r="C2" s="196"/>
      <c r="D2" s="197"/>
      <c r="F2" s="199" t="s">
        <v>1</v>
      </c>
      <c r="H2" s="197"/>
      <c r="I2" s="197"/>
      <c r="J2" s="197"/>
      <c r="K2" s="197"/>
    </row>
    <row r="3" spans="1:22" s="198" customFormat="1" ht="19.5" thickBot="1">
      <c r="A3" s="197"/>
      <c r="B3" s="197"/>
      <c r="C3" s="197"/>
      <c r="D3" s="197"/>
      <c r="F3" s="199" t="s">
        <v>2</v>
      </c>
      <c r="H3" s="197"/>
      <c r="I3" s="197"/>
      <c r="J3" s="197"/>
      <c r="K3" s="197"/>
      <c r="L3" s="195"/>
      <c r="M3" s="195"/>
      <c r="N3" s="195"/>
      <c r="O3" s="195"/>
      <c r="P3" s="195"/>
      <c r="Q3" s="195"/>
      <c r="R3" s="195"/>
      <c r="S3" s="195"/>
      <c r="T3" s="195"/>
      <c r="U3" s="195"/>
      <c r="V3" s="195"/>
    </row>
    <row r="4" spans="1:22" s="198" customFormat="1" ht="19.5" thickBot="1">
      <c r="A4" s="197"/>
      <c r="B4" s="197"/>
      <c r="C4" s="197"/>
      <c r="D4" s="197"/>
      <c r="E4" s="197"/>
      <c r="F4" s="197"/>
      <c r="H4" s="197"/>
      <c r="I4" s="197"/>
      <c r="J4" s="197"/>
      <c r="K4" s="197"/>
      <c r="L4" s="195"/>
      <c r="M4" s="195"/>
      <c r="N4" s="195"/>
      <c r="O4" s="195"/>
      <c r="P4" s="195"/>
      <c r="Q4" s="75" t="s">
        <v>109</v>
      </c>
      <c r="R4" s="139"/>
      <c r="S4" s="76">
        <v>0.005</v>
      </c>
      <c r="T4" s="195"/>
      <c r="U4" s="195"/>
      <c r="V4" s="195"/>
    </row>
    <row r="5" spans="2:22" s="198" customFormat="1" ht="18.75">
      <c r="B5" s="200"/>
      <c r="C5" s="200"/>
      <c r="D5" s="200"/>
      <c r="F5" s="199" t="s">
        <v>134</v>
      </c>
      <c r="H5" s="200"/>
      <c r="I5" s="200"/>
      <c r="J5" s="200"/>
      <c r="K5" s="200"/>
      <c r="L5" s="195"/>
      <c r="M5" s="195"/>
      <c r="N5" s="195"/>
      <c r="O5" s="195"/>
      <c r="P5" s="195"/>
      <c r="Q5" s="195"/>
      <c r="R5" s="195"/>
      <c r="S5" s="195"/>
      <c r="T5" s="195"/>
      <c r="U5" s="195"/>
      <c r="V5" s="195"/>
    </row>
    <row r="6" spans="2:11" s="198" customFormat="1" ht="18.75">
      <c r="B6" s="200"/>
      <c r="C6" s="200"/>
      <c r="D6" s="200"/>
      <c r="F6" s="199" t="s">
        <v>140</v>
      </c>
      <c r="H6" s="200"/>
      <c r="I6" s="200"/>
      <c r="J6" s="200"/>
      <c r="K6" s="200"/>
    </row>
    <row r="7" spans="3:11" s="198" customFormat="1" ht="18.75" customHeight="1">
      <c r="C7" s="200"/>
      <c r="D7" s="200"/>
      <c r="F7" s="201" t="s">
        <v>3</v>
      </c>
      <c r="H7" s="200"/>
      <c r="I7" s="200"/>
      <c r="J7" s="200"/>
      <c r="K7" s="200"/>
    </row>
    <row r="8" spans="3:11" s="198" customFormat="1" ht="18.75" customHeight="1">
      <c r="C8" s="200"/>
      <c r="D8" s="200"/>
      <c r="F8" s="201"/>
      <c r="H8" s="200"/>
      <c r="I8" s="200"/>
      <c r="J8" s="200"/>
      <c r="K8" s="200"/>
    </row>
    <row r="9" spans="3:11" s="198" customFormat="1" ht="18.75" customHeight="1">
      <c r="C9" s="200"/>
      <c r="D9" s="200"/>
      <c r="F9" s="201"/>
      <c r="H9" s="200"/>
      <c r="I9" s="200"/>
      <c r="J9" s="200"/>
      <c r="K9" s="200"/>
    </row>
    <row r="10" spans="3:11" s="198" customFormat="1" ht="18.75" customHeight="1">
      <c r="C10" s="200"/>
      <c r="D10" s="200"/>
      <c r="F10" s="201"/>
      <c r="H10" s="200"/>
      <c r="I10" s="200"/>
      <c r="J10" s="200"/>
      <c r="K10" s="200"/>
    </row>
    <row r="11" spans="1:11" s="198" customFormat="1" ht="19.5">
      <c r="A11" s="202"/>
      <c r="B11" s="203"/>
      <c r="C11" s="203"/>
      <c r="J11" s="204"/>
      <c r="K11" s="204"/>
    </row>
    <row r="12" spans="1:11" s="198" customFormat="1" ht="39.75" customHeight="1">
      <c r="A12" s="202"/>
      <c r="B12" s="203"/>
      <c r="C12" s="203"/>
      <c r="D12" s="205"/>
      <c r="E12" s="206"/>
      <c r="F12" s="206"/>
      <c r="G12" s="207" t="s">
        <v>141</v>
      </c>
      <c r="H12" s="208"/>
      <c r="I12" s="209"/>
      <c r="J12" s="409" t="s">
        <v>142</v>
      </c>
      <c r="K12" s="410"/>
    </row>
    <row r="13" spans="1:11" ht="42" customHeight="1">
      <c r="A13" s="210"/>
      <c r="B13" s="414" t="s">
        <v>4</v>
      </c>
      <c r="C13" s="415"/>
      <c r="D13" s="409" t="s">
        <v>34</v>
      </c>
      <c r="E13" s="420"/>
      <c r="F13" s="409" t="s">
        <v>135</v>
      </c>
      <c r="G13" s="410"/>
      <c r="H13" s="409" t="s">
        <v>143</v>
      </c>
      <c r="I13" s="410"/>
      <c r="J13" s="406" t="s">
        <v>90</v>
      </c>
      <c r="K13" s="411" t="s">
        <v>91</v>
      </c>
    </row>
    <row r="14" spans="1:11" ht="15">
      <c r="A14" s="212"/>
      <c r="B14" s="416"/>
      <c r="C14" s="417"/>
      <c r="D14" s="421" t="s">
        <v>13</v>
      </c>
      <c r="E14" s="421" t="s">
        <v>12</v>
      </c>
      <c r="F14" s="404" t="s">
        <v>13</v>
      </c>
      <c r="G14" s="404" t="s">
        <v>12</v>
      </c>
      <c r="H14" s="404" t="s">
        <v>13</v>
      </c>
      <c r="I14" s="404" t="s">
        <v>12</v>
      </c>
      <c r="J14" s="407"/>
      <c r="K14" s="412"/>
    </row>
    <row r="15" spans="1:11" ht="15">
      <c r="A15" s="213"/>
      <c r="B15" s="418"/>
      <c r="C15" s="419"/>
      <c r="D15" s="405"/>
      <c r="E15" s="405"/>
      <c r="F15" s="405"/>
      <c r="G15" s="405"/>
      <c r="H15" s="405"/>
      <c r="I15" s="405"/>
      <c r="J15" s="408"/>
      <c r="K15" s="413"/>
    </row>
    <row r="16" spans="1:11" ht="18" customHeight="1">
      <c r="A16" s="214"/>
      <c r="B16" s="215" t="s">
        <v>136</v>
      </c>
      <c r="C16" s="216"/>
      <c r="D16" s="217"/>
      <c r="E16" s="217"/>
      <c r="F16" s="217"/>
      <c r="G16" s="217"/>
      <c r="H16" s="217"/>
      <c r="I16" s="217"/>
      <c r="J16" s="217"/>
      <c r="K16" s="217"/>
    </row>
    <row r="17" spans="1:11" ht="18" customHeight="1">
      <c r="A17" s="218"/>
      <c r="B17" s="58" t="s">
        <v>106</v>
      </c>
      <c r="C17" s="216"/>
      <c r="D17" s="236">
        <f>+IF(5!D13&lt;&gt;"",IF((1+CDS_Check!$S$4)*SUM(5!F13,5!H13)&lt;5!D13,1,IF((1-CDS_Check!$S$4)*SUM(5!F13,5!H13)&gt;5!D13,1,0)),IF(SUM(5!F13,5!H13)&lt;&gt;0,1,0))</f>
        <v>0</v>
      </c>
      <c r="E17" s="236">
        <f>+IF(5!E13&lt;&gt;"",IF((1+CDS_Check!$S$4)*SUM(5!G13,5!I13)&lt;5!E13,1,IF((1-CDS_Check!$S$4)*SUM(5!G13,5!I13)&gt;5!E13,1,0)),IF(SUM(5!G13,5!I13)&lt;&gt;0,1,0))</f>
        <v>0</v>
      </c>
      <c r="F17" s="235"/>
      <c r="G17" s="235"/>
      <c r="H17" s="235"/>
      <c r="I17" s="235"/>
      <c r="J17" s="219"/>
      <c r="K17" s="219"/>
    </row>
    <row r="18" spans="1:11" ht="18" customHeight="1">
      <c r="A18" s="220"/>
      <c r="B18" s="58" t="s">
        <v>107</v>
      </c>
      <c r="C18" s="216"/>
      <c r="D18" s="236">
        <f>+IF(5!D15&lt;&gt;"",IF((1+CDS_Check!$S$4)*SUM(5!F15,5!H15)&lt;5!D15,1,IF((1-CDS_Check!$S$4)*SUM(5!F15,5!H15)&gt;5!D15,1,0)),IF(SUM(5!F15,5!H15)&lt;&gt;0,1,0))</f>
        <v>0</v>
      </c>
      <c r="E18" s="236">
        <f>+IF(5!E15&lt;&gt;"",IF((1+CDS_Check!$S$4)*SUM(5!G15,5!I15)&lt;5!E15,1,IF((1-CDS_Check!$S$4)*SUM(5!G15,5!I15)&gt;5!E15,1,0)),IF(SUM(5!G15,5!I15)&lt;&gt;0,1,0))</f>
        <v>0</v>
      </c>
      <c r="F18" s="235"/>
      <c r="G18" s="235"/>
      <c r="H18" s="235"/>
      <c r="I18" s="235"/>
      <c r="J18" s="219"/>
      <c r="K18" s="219"/>
    </row>
    <row r="19" spans="1:15" ht="18" customHeight="1">
      <c r="A19" s="221"/>
      <c r="B19" s="58" t="s">
        <v>108</v>
      </c>
      <c r="C19" s="216"/>
      <c r="D19" s="236">
        <f>+IF(5!D16&lt;&gt;"",IF((1+CDS_Check!$S$4)*SUM(5!F16,5!H16)&lt;5!D16,1,IF((1-CDS_Check!$S$4)*SUM(5!F16,5!H16)&gt;5!D16,1,0)),IF(SUM(5!F16,5!H16)&lt;&gt;0,1,0))</f>
        <v>0</v>
      </c>
      <c r="E19" s="236">
        <f>+IF(5!E16&lt;&gt;"",IF((1+CDS_Check!$S$4)*SUM(5!G16,5!I16)&lt;5!E16,1,IF((1-CDS_Check!$S$4)*SUM(5!G16,5!I16)&gt;5!E16,1,0)),IF(SUM(5!G16,5!I16)&lt;&gt;0,1,0))</f>
        <v>0</v>
      </c>
      <c r="F19" s="235"/>
      <c r="G19" s="235"/>
      <c r="H19" s="235"/>
      <c r="I19" s="235"/>
      <c r="J19" s="219"/>
      <c r="K19" s="219"/>
      <c r="O19" s="234"/>
    </row>
    <row r="20" spans="1:11" ht="18" customHeight="1">
      <c r="A20" s="221"/>
      <c r="B20" s="59" t="s">
        <v>11</v>
      </c>
      <c r="C20" s="216"/>
      <c r="D20" s="182">
        <f>+IF(5!D17&lt;&gt;"",IF((1+CDS_Check!$S$4)*SUM(5!D13:D16)&lt;5!D17,1,IF((1-CDS_Check!$S$4)*SUM(5!D13:D16)&gt;5!D17,1,0)),IF(SUM(5!D13:D16)&lt;&gt;0,1,0))</f>
        <v>1</v>
      </c>
      <c r="E20" s="182">
        <f>+IF(5!E17&lt;&gt;"",IF((1+CDS_Check!$S$4)*SUM(5!E13:E16)&lt;5!E17,1,IF((1-CDS_Check!$S$4)*SUM(5!E13:E16)&gt;5!E17,1,0)),IF(SUM(5!E13:E16)&lt;&gt;0,1,0))</f>
        <v>1</v>
      </c>
      <c r="F20" s="182">
        <f>+IF(5!F17&lt;&gt;"",IF((1+CDS_Check!$S$4)*SUM(5!F13:F16)&lt;5!F17,1,IF((1-CDS_Check!$S$4)*SUM(5!F13:F16)&gt;5!F17,1,0)),IF(SUM(5!F13:F16)&lt;&gt;0,1,0))</f>
        <v>0</v>
      </c>
      <c r="G20" s="182">
        <f>+IF(5!G17&lt;&gt;"",IF((1+CDS_Check!$S$4)*SUM(5!G13:G16)&lt;5!G17,1,IF((1-CDS_Check!$S$4)*SUM(5!G13:G16)&gt;5!G17,1,0)),IF(SUM(5!G13:G16)&lt;&gt;0,1,0))</f>
        <v>0</v>
      </c>
      <c r="H20" s="182">
        <f>+IF(5!H17&lt;&gt;"",IF((1+CDS_Check!$S$4)*SUM(5!H13:H16)&lt;5!H17,1,IF((1-CDS_Check!$S$4)*SUM(5!H13:H16)&gt;5!H17,1,0)),IF(SUM(5!H13:H16)&lt;&gt;0,1,0))</f>
        <v>1</v>
      </c>
      <c r="I20" s="182">
        <f>+IF(5!I17&lt;&gt;"",IF((1+CDS_Check!$S$4)*SUM(5!I13:I16)&lt;5!I17,1,IF((1-CDS_Check!$S$4)*SUM(5!I13:I16)&gt;5!I17,1,0)),IF(SUM(5!I13:I16)&lt;&gt;0,1,0))</f>
        <v>1</v>
      </c>
      <c r="J20" s="182"/>
      <c r="K20" s="182"/>
    </row>
    <row r="21" spans="1:11" ht="18" customHeight="1">
      <c r="A21" s="221"/>
      <c r="B21" s="59"/>
      <c r="C21" s="216"/>
      <c r="D21" s="182"/>
      <c r="E21" s="182"/>
      <c r="F21" s="182"/>
      <c r="G21" s="182"/>
      <c r="H21" s="182"/>
      <c r="I21" s="182"/>
      <c r="J21" s="182"/>
      <c r="K21" s="182"/>
    </row>
    <row r="22" spans="1:11" ht="18" customHeight="1">
      <c r="A22" s="214"/>
      <c r="B22" s="215" t="s">
        <v>137</v>
      </c>
      <c r="C22" s="216"/>
      <c r="D22" s="217"/>
      <c r="E22" s="217"/>
      <c r="F22" s="217"/>
      <c r="G22" s="217"/>
      <c r="H22" s="217"/>
      <c r="I22" s="217"/>
      <c r="J22" s="217"/>
      <c r="K22" s="217"/>
    </row>
    <row r="23" spans="1:11" ht="18" customHeight="1">
      <c r="A23" s="218"/>
      <c r="B23" s="58" t="s">
        <v>106</v>
      </c>
      <c r="C23" s="216"/>
      <c r="D23" s="217"/>
      <c r="E23" s="217"/>
      <c r="F23" s="219"/>
      <c r="G23" s="219"/>
      <c r="H23" s="219"/>
      <c r="I23" s="219"/>
      <c r="J23" s="219"/>
      <c r="K23" s="219"/>
    </row>
    <row r="24" spans="1:11" ht="18" customHeight="1">
      <c r="A24" s="220"/>
      <c r="B24" s="58" t="s">
        <v>107</v>
      </c>
      <c r="C24" s="216"/>
      <c r="D24" s="217"/>
      <c r="E24" s="217"/>
      <c r="F24" s="219"/>
      <c r="G24" s="219"/>
      <c r="H24" s="219"/>
      <c r="I24" s="219"/>
      <c r="J24" s="219"/>
      <c r="K24" s="219"/>
    </row>
    <row r="25" spans="1:11" ht="18" customHeight="1">
      <c r="A25" s="221"/>
      <c r="B25" s="58" t="s">
        <v>108</v>
      </c>
      <c r="C25" s="216"/>
      <c r="D25" s="182"/>
      <c r="E25" s="182"/>
      <c r="F25" s="219"/>
      <c r="G25" s="219"/>
      <c r="H25" s="219"/>
      <c r="I25" s="219"/>
      <c r="J25" s="219"/>
      <c r="K25" s="219"/>
    </row>
    <row r="26" spans="1:11" ht="18" customHeight="1">
      <c r="A26" s="221"/>
      <c r="B26" s="59" t="s">
        <v>11</v>
      </c>
      <c r="C26" s="231"/>
      <c r="D26" s="182">
        <f>+IF(5!D23&lt;&gt;"",IF((1+CDS_Check!$S$4)*SUM(5!D19:D22)&lt;5!D23,1,IF((1-CDS_Check!$S$4)*SUM(5!D19:D22)&gt;5!D23,1,0)),IF(SUM(5!D19:D22)&lt;&gt;0,1,0))</f>
        <v>1</v>
      </c>
      <c r="E26" s="182">
        <f>+IF(5!E23&lt;&gt;"",IF((1+CDS_Check!$S$4)*SUM(5!E19:E22)&lt;5!E23,1,IF((1-CDS_Check!$S$4)*SUM(5!E19:E22)&gt;5!E23,1,0)),IF(SUM(5!E19:E22)&lt;&gt;0,1,0))</f>
        <v>1</v>
      </c>
      <c r="F26" s="219"/>
      <c r="G26" s="219"/>
      <c r="H26" s="219"/>
      <c r="I26" s="219"/>
      <c r="J26" s="182"/>
      <c r="K26" s="182"/>
    </row>
    <row r="27" spans="1:11" ht="18" customHeight="1">
      <c r="A27" s="221"/>
      <c r="B27" s="58"/>
      <c r="C27" s="231"/>
      <c r="D27" s="217"/>
      <c r="E27" s="217"/>
      <c r="F27" s="217"/>
      <c r="G27" s="217"/>
      <c r="H27" s="217"/>
      <c r="I27" s="217"/>
      <c r="J27" s="217"/>
      <c r="K27" s="217"/>
    </row>
    <row r="28" spans="1:11" ht="18" customHeight="1">
      <c r="A28" s="222"/>
      <c r="B28" s="232" t="s">
        <v>144</v>
      </c>
      <c r="C28" s="223"/>
      <c r="D28" s="233">
        <f>+IF(5!D24&lt;&gt;"",IF((1+CDS_Check!$S$4)*SUM(5!D23,5!D17)&lt;5!D24,1,IF((1-CDS_Check!$S$4)*SUM(5!D23,5!D17)&gt;5!D24,1,0)),IF(SUM(5!D23,5!D17)&lt;&gt;0,1,0))</f>
        <v>1</v>
      </c>
      <c r="E28" s="233">
        <f>+IF(5!E24&lt;&gt;"",IF((1+CDS_Check!$S$4)*SUM(5!E23,5!E17)&lt;5!E24,1,IF((1-CDS_Check!$S$4)*SUM(5!E23,5!E17)&gt;5!E24,1,0)),IF(SUM(5!E23,5!E17)&lt;&gt;0,1,0))</f>
        <v>1</v>
      </c>
      <c r="F28" s="224"/>
      <c r="G28" s="224"/>
      <c r="H28" s="224"/>
      <c r="I28" s="224"/>
      <c r="J28" s="233">
        <f>+IF(5!J24&lt;&gt;"",IF((1+CDS_Check!$S$4)*SUM(5!J23,5!J17)&lt;5!J24,1,IF((1-CDS_Check!$S$4)*SUM(5!J23,5!J17)&gt;5!J24,1,0)),IF(SUM(5!J23,5!J17)&lt;&gt;0,1,0))</f>
        <v>0</v>
      </c>
      <c r="K28" s="233">
        <f>+IF(5!K24&lt;&gt;"",IF((1+CDS_Check!$S$4)*SUM(5!K23,5!K17)&lt;5!K24,1,IF((1-CDS_Check!$S$4)*SUM(5!K23,5!K17)&gt;5!K24,1,0)),IF(SUM(5!K23,5!K17)&lt;&gt;0,1,0))</f>
        <v>0</v>
      </c>
    </row>
    <row r="29" spans="1:11" s="198" customFormat="1" ht="18">
      <c r="A29" s="225"/>
      <c r="B29" s="226"/>
      <c r="C29" s="227"/>
      <c r="D29" s="225"/>
      <c r="E29" s="225"/>
      <c r="F29" s="225"/>
      <c r="G29" s="225"/>
      <c r="H29" s="225"/>
      <c r="I29" s="225"/>
      <c r="J29" s="225"/>
      <c r="K29" s="225"/>
    </row>
    <row r="30" spans="4:5" ht="15.75">
      <c r="D30" s="229"/>
      <c r="E30" s="229"/>
    </row>
    <row r="31" spans="4:5" ht="15.75">
      <c r="D31" s="229"/>
      <c r="E31" s="229"/>
    </row>
    <row r="32" spans="4:5" ht="15.75">
      <c r="D32" s="229"/>
      <c r="E32" s="229"/>
    </row>
    <row r="33" spans="4:5" ht="15.75">
      <c r="D33" s="229"/>
      <c r="E33" s="229"/>
    </row>
    <row r="34" spans="4:5" ht="15.75">
      <c r="D34" s="229"/>
      <c r="E34" s="229"/>
    </row>
    <row r="35" spans="4:5" ht="15.75">
      <c r="D35" s="229"/>
      <c r="E35" s="229"/>
    </row>
    <row r="36" spans="4:5" ht="15.75">
      <c r="D36" s="229"/>
      <c r="E36" s="229"/>
    </row>
    <row r="37" spans="4:5" ht="15.75">
      <c r="D37" s="229"/>
      <c r="E37" s="229"/>
    </row>
    <row r="38" spans="4:5" ht="15.75">
      <c r="D38" s="229"/>
      <c r="E38" s="229"/>
    </row>
    <row r="39" spans="4:5" ht="15.75">
      <c r="D39" s="229"/>
      <c r="E39" s="229"/>
    </row>
    <row r="40" spans="4:5" ht="15.75">
      <c r="D40" s="229"/>
      <c r="E40" s="229"/>
    </row>
    <row r="41" spans="4:5" ht="15.75">
      <c r="D41" s="229"/>
      <c r="E41" s="229"/>
    </row>
    <row r="42" spans="4:5" ht="15.75">
      <c r="D42" s="229"/>
      <c r="E42" s="229"/>
    </row>
    <row r="43" spans="4:5" ht="15.75">
      <c r="D43" s="229"/>
      <c r="E43" s="229"/>
    </row>
    <row r="44" spans="4:5" ht="15.75">
      <c r="D44" s="229"/>
      <c r="E44" s="229"/>
    </row>
    <row r="45" spans="4:5" ht="15.75">
      <c r="D45" s="229"/>
      <c r="E45" s="229"/>
    </row>
    <row r="46" spans="4:5" ht="15.75">
      <c r="D46" s="229"/>
      <c r="E46" s="229"/>
    </row>
    <row r="47" spans="4:5" ht="15.75">
      <c r="D47" s="229"/>
      <c r="E47" s="229"/>
    </row>
    <row r="48" spans="4:5" ht="15.75">
      <c r="D48" s="229"/>
      <c r="E48" s="229"/>
    </row>
    <row r="49" spans="4:5" ht="15.75">
      <c r="D49" s="229"/>
      <c r="E49" s="229"/>
    </row>
    <row r="50" spans="4:5" ht="15.75">
      <c r="D50" s="229"/>
      <c r="E50" s="229"/>
    </row>
    <row r="51" spans="4:5" ht="15.75">
      <c r="D51" s="229"/>
      <c r="E51" s="229"/>
    </row>
    <row r="52" spans="4:5" ht="15.75">
      <c r="D52" s="229"/>
      <c r="E52" s="229"/>
    </row>
    <row r="53" spans="4:5" ht="15.75">
      <c r="D53" s="229"/>
      <c r="E53" s="229"/>
    </row>
    <row r="54" spans="4:5" ht="15.75">
      <c r="D54" s="229"/>
      <c r="E54" s="229"/>
    </row>
    <row r="55" spans="4:5" ht="15.75">
      <c r="D55" s="229"/>
      <c r="E55" s="229"/>
    </row>
    <row r="56" spans="4:5" ht="15.75">
      <c r="D56" s="229"/>
      <c r="E56" s="229"/>
    </row>
    <row r="57" spans="4:5" ht="15.75">
      <c r="D57" s="229"/>
      <c r="E57" s="229"/>
    </row>
    <row r="58" spans="4:5" ht="15.75">
      <c r="D58" s="229"/>
      <c r="E58" s="229"/>
    </row>
    <row r="59" spans="4:5" ht="15.75">
      <c r="D59" s="229"/>
      <c r="E59" s="229"/>
    </row>
    <row r="60" spans="4:5" ht="15.75">
      <c r="D60" s="229"/>
      <c r="E60" s="229"/>
    </row>
    <row r="61" spans="4:5" ht="15.75">
      <c r="D61" s="229"/>
      <c r="E61" s="229"/>
    </row>
    <row r="62" spans="4:5" ht="15.75">
      <c r="D62" s="229"/>
      <c r="E62" s="229"/>
    </row>
    <row r="63" spans="4:5" ht="15.75">
      <c r="D63" s="229"/>
      <c r="E63" s="229"/>
    </row>
    <row r="64" spans="4:5" ht="15.75">
      <c r="D64" s="229"/>
      <c r="E64" s="229"/>
    </row>
    <row r="65" spans="4:5" ht="15.75">
      <c r="D65" s="230"/>
      <c r="E65" s="230"/>
    </row>
  </sheetData>
  <sheetProtection/>
  <mergeCells count="13">
    <mergeCell ref="B13:C15"/>
    <mergeCell ref="D13:E13"/>
    <mergeCell ref="F13:G13"/>
    <mergeCell ref="D14:D15"/>
    <mergeCell ref="E14:E15"/>
    <mergeCell ref="F14:F15"/>
    <mergeCell ref="G14:G15"/>
    <mergeCell ref="H14:H15"/>
    <mergeCell ref="I14:I15"/>
    <mergeCell ref="J13:J15"/>
    <mergeCell ref="J12:K12"/>
    <mergeCell ref="K13:K15"/>
    <mergeCell ref="H13:I13"/>
  </mergeCells>
  <printOptions/>
  <pageMargins left="0.75" right="0.75" top="1" bottom="1" header="0.5" footer="0.5"/>
  <pageSetup fitToHeight="1" fitToWidth="1"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B1:B7"/>
  <sheetViews>
    <sheetView tabSelected="1" zoomScalePageLayoutView="0" workbookViewId="0" topLeftCell="A1">
      <selection activeCell="A1" sqref="A1"/>
    </sheetView>
  </sheetViews>
  <sheetFormatPr defaultColWidth="9.00390625" defaultRowHeight="12"/>
  <sheetData>
    <row r="1" ht="12">
      <c r="B1" s="266" t="s">
        <v>184</v>
      </c>
    </row>
    <row r="3" ht="12.75">
      <c r="B3" s="267" t="s">
        <v>157</v>
      </c>
    </row>
    <row r="4" ht="12.75">
      <c r="B4" s="267" t="s">
        <v>158</v>
      </c>
    </row>
    <row r="5" ht="12.75">
      <c r="B5" s="267" t="s">
        <v>159</v>
      </c>
    </row>
    <row r="6" ht="12.75">
      <c r="B6" s="267" t="s">
        <v>161</v>
      </c>
    </row>
    <row r="7" ht="12.75">
      <c r="B7" s="267" t="s">
        <v>160</v>
      </c>
    </row>
  </sheetData>
  <sheetProtection/>
  <hyperlinks>
    <hyperlink ref="B3" location="'1'!A1" display="Foreign Exchange and Gold Contracts"/>
    <hyperlink ref="B4" location="'2'!A1" display="Single-Curreny Interest Rate Derivatives"/>
    <hyperlink ref="B5" location="'3'!A1" display="Equity, Commodity, Credit and &quot;Other&quot; Derivatives"/>
    <hyperlink ref="B6" location="'4'!A1" display="Notional Amounts of Outstanding OTC Derivatives Contracts"/>
    <hyperlink ref="B7" location="'5'!A1" display="Credit Default Swap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
    <outlinePr summaryBelow="0" summaryRight="0"/>
  </sheetPr>
  <dimension ref="B1:BH46"/>
  <sheetViews>
    <sheetView zoomScale="55" zoomScaleNormal="55" zoomScalePageLayoutView="0" workbookViewId="0" topLeftCell="A1">
      <selection activeCell="A1" sqref="A1"/>
    </sheetView>
  </sheetViews>
  <sheetFormatPr defaultColWidth="0" defaultRowHeight="12"/>
  <cols>
    <col min="1" max="2" width="1.75390625" style="14" customWidth="1"/>
    <col min="3" max="3" width="50.75390625" style="313" customWidth="1"/>
    <col min="4" max="5" width="7.25390625" style="14" customWidth="1"/>
    <col min="6" max="6" width="7.25390625" style="314" customWidth="1"/>
    <col min="7" max="27" width="7.25390625" style="14" customWidth="1"/>
    <col min="28" max="28" width="8.875" style="14" customWidth="1"/>
    <col min="29" max="41" width="7.25390625" style="14" customWidth="1"/>
    <col min="42" max="42" width="9.875" style="14" customWidth="1"/>
    <col min="43" max="43" width="8.25390625" style="14" customWidth="1"/>
    <col min="44" max="44" width="1.75390625" style="14" customWidth="1"/>
    <col min="45" max="45" width="7.25390625" style="14" customWidth="1"/>
    <col min="46" max="46" width="9.125" style="14" customWidth="1"/>
    <col min="47" max="16384" width="0" style="14" hidden="1" customWidth="1"/>
  </cols>
  <sheetData>
    <row r="1" spans="2:43" s="193" customFormat="1" ht="19.5" customHeight="1">
      <c r="B1" s="268" t="s">
        <v>20</v>
      </c>
      <c r="C1" s="269"/>
      <c r="D1" s="192"/>
      <c r="E1" s="192"/>
      <c r="F1" s="192"/>
      <c r="G1" s="192"/>
      <c r="H1" s="192"/>
      <c r="I1" s="192"/>
      <c r="J1" s="192"/>
      <c r="AQ1" s="270"/>
    </row>
    <row r="2" spans="3:43" s="271" customFormat="1" ht="19.5" customHeight="1">
      <c r="C2" s="394" t="s">
        <v>162</v>
      </c>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row>
    <row r="3" spans="3:43" s="271" customFormat="1" ht="19.5" customHeight="1">
      <c r="C3" s="394" t="s">
        <v>79</v>
      </c>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row>
    <row r="4" spans="3:43" s="271" customFormat="1" ht="19.5" customHeight="1">
      <c r="C4" s="394" t="s">
        <v>185</v>
      </c>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row>
    <row r="5" spans="3:43" s="271" customFormat="1" ht="19.5" customHeight="1">
      <c r="C5" s="394" t="s">
        <v>3</v>
      </c>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row>
    <row r="6" spans="2:11" s="193" customFormat="1" ht="39.75" customHeight="1">
      <c r="B6" s="237"/>
      <c r="C6" s="272"/>
      <c r="D6" s="194"/>
      <c r="J6" s="194"/>
      <c r="K6" s="194"/>
    </row>
    <row r="7" spans="2:44" s="2" customFormat="1" ht="27.75" customHeight="1">
      <c r="B7" s="273"/>
      <c r="C7" s="274" t="s">
        <v>4</v>
      </c>
      <c r="D7" s="275" t="s">
        <v>110</v>
      </c>
      <c r="E7" s="275" t="s">
        <v>149</v>
      </c>
      <c r="F7" s="275" t="s">
        <v>145</v>
      </c>
      <c r="G7" s="275" t="s">
        <v>111</v>
      </c>
      <c r="H7" s="275" t="s">
        <v>62</v>
      </c>
      <c r="I7" s="275" t="s">
        <v>148</v>
      </c>
      <c r="J7" s="275" t="s">
        <v>8</v>
      </c>
      <c r="K7" s="275" t="s">
        <v>112</v>
      </c>
      <c r="L7" s="275" t="s">
        <v>75</v>
      </c>
      <c r="M7" s="275" t="s">
        <v>113</v>
      </c>
      <c r="N7" s="275" t="s">
        <v>63</v>
      </c>
      <c r="O7" s="275" t="s">
        <v>61</v>
      </c>
      <c r="P7" s="275" t="s">
        <v>53</v>
      </c>
      <c r="Q7" s="275" t="s">
        <v>7</v>
      </c>
      <c r="R7" s="275" t="s">
        <v>64</v>
      </c>
      <c r="S7" s="275" t="s">
        <v>65</v>
      </c>
      <c r="T7" s="275" t="s">
        <v>76</v>
      </c>
      <c r="U7" s="275" t="s">
        <v>115</v>
      </c>
      <c r="V7" s="275" t="s">
        <v>77</v>
      </c>
      <c r="W7" s="275" t="s">
        <v>6</v>
      </c>
      <c r="X7" s="275" t="s">
        <v>66</v>
      </c>
      <c r="Y7" s="275" t="s">
        <v>67</v>
      </c>
      <c r="Z7" s="275" t="s">
        <v>118</v>
      </c>
      <c r="AA7" s="275" t="s">
        <v>81</v>
      </c>
      <c r="AB7" s="275" t="s">
        <v>78</v>
      </c>
      <c r="AC7" s="275" t="s">
        <v>119</v>
      </c>
      <c r="AD7" s="275" t="s">
        <v>68</v>
      </c>
      <c r="AE7" s="275" t="s">
        <v>69</v>
      </c>
      <c r="AF7" s="275" t="s">
        <v>146</v>
      </c>
      <c r="AG7" s="275" t="s">
        <v>70</v>
      </c>
      <c r="AH7" s="275" t="s">
        <v>120</v>
      </c>
      <c r="AI7" s="275" t="s">
        <v>147</v>
      </c>
      <c r="AJ7" s="275" t="s">
        <v>82</v>
      </c>
      <c r="AK7" s="275" t="s">
        <v>71</v>
      </c>
      <c r="AL7" s="275" t="s">
        <v>163</v>
      </c>
      <c r="AM7" s="275" t="s">
        <v>73</v>
      </c>
      <c r="AN7" s="275" t="s">
        <v>5</v>
      </c>
      <c r="AO7" s="275" t="s">
        <v>74</v>
      </c>
      <c r="AP7" s="275" t="s">
        <v>85</v>
      </c>
      <c r="AQ7" s="276" t="s">
        <v>9</v>
      </c>
      <c r="AR7" s="277"/>
    </row>
    <row r="8" spans="2:44" s="253" customFormat="1" ht="45" customHeight="1">
      <c r="B8" s="251"/>
      <c r="C8" s="278" t="s">
        <v>0</v>
      </c>
      <c r="D8" s="279"/>
      <c r="E8" s="280"/>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81"/>
      <c r="AR8" s="282"/>
    </row>
    <row r="9" spans="2:44" s="2" customFormat="1" ht="16.5" customHeight="1">
      <c r="B9" s="7"/>
      <c r="C9" s="283" t="s">
        <v>106</v>
      </c>
      <c r="D9" s="284">
        <v>0</v>
      </c>
      <c r="E9" s="284">
        <v>27.517325494865304</v>
      </c>
      <c r="F9" s="285">
        <v>0</v>
      </c>
      <c r="G9" s="284">
        <v>0</v>
      </c>
      <c r="H9" s="284">
        <v>0</v>
      </c>
      <c r="I9" s="284">
        <v>122.23215542233723</v>
      </c>
      <c r="J9" s="284">
        <v>438.68251306977976</v>
      </c>
      <c r="K9" s="284">
        <v>0</v>
      </c>
      <c r="L9" s="284">
        <v>0</v>
      </c>
      <c r="M9" s="284">
        <v>0</v>
      </c>
      <c r="N9" s="284">
        <v>0</v>
      </c>
      <c r="O9" s="284">
        <v>101.76838023963477</v>
      </c>
      <c r="P9" s="284">
        <v>12198.195594794908</v>
      </c>
      <c r="Q9" s="284">
        <v>1006.9762662710814</v>
      </c>
      <c r="R9" s="284">
        <v>0</v>
      </c>
      <c r="S9" s="284">
        <v>0</v>
      </c>
      <c r="T9" s="284">
        <v>0</v>
      </c>
      <c r="U9" s="284">
        <v>0</v>
      </c>
      <c r="V9" s="284">
        <v>0</v>
      </c>
      <c r="W9" s="284">
        <v>470.8089880583941</v>
      </c>
      <c r="X9" s="284">
        <v>0</v>
      </c>
      <c r="Y9" s="284">
        <v>0</v>
      </c>
      <c r="Z9" s="284">
        <v>0</v>
      </c>
      <c r="AA9" s="284">
        <v>35.856155003005824</v>
      </c>
      <c r="AB9" s="284">
        <v>0</v>
      </c>
      <c r="AC9" s="284">
        <v>0</v>
      </c>
      <c r="AD9" s="284">
        <v>0</v>
      </c>
      <c r="AE9" s="284">
        <v>2.222531</v>
      </c>
      <c r="AF9" s="284">
        <v>0</v>
      </c>
      <c r="AG9" s="284">
        <v>147.2</v>
      </c>
      <c r="AH9" s="284">
        <v>24.670516799834115</v>
      </c>
      <c r="AI9" s="284">
        <v>103.93727235437959</v>
      </c>
      <c r="AJ9" s="284">
        <v>0</v>
      </c>
      <c r="AK9" s="284">
        <v>0</v>
      </c>
      <c r="AL9" s="284">
        <v>17821.613563512317</v>
      </c>
      <c r="AM9" s="284">
        <v>0</v>
      </c>
      <c r="AN9" s="284">
        <v>30390.76322274522</v>
      </c>
      <c r="AO9" s="284">
        <v>0</v>
      </c>
      <c r="AP9" s="284">
        <v>362.51102593928334</v>
      </c>
      <c r="AQ9" s="286">
        <v>31627.47775535252</v>
      </c>
      <c r="AR9" s="287"/>
    </row>
    <row r="10" spans="2:60" s="6" customFormat="1" ht="16.5" customHeight="1">
      <c r="B10" s="9"/>
      <c r="C10" s="283" t="s">
        <v>107</v>
      </c>
      <c r="D10" s="284">
        <v>0</v>
      </c>
      <c r="E10" s="284">
        <v>34.95011393486531</v>
      </c>
      <c r="F10" s="284">
        <v>0</v>
      </c>
      <c r="G10" s="284">
        <v>0</v>
      </c>
      <c r="H10" s="284">
        <v>0</v>
      </c>
      <c r="I10" s="284">
        <v>19.991611</v>
      </c>
      <c r="J10" s="284">
        <v>136.75035377293827</v>
      </c>
      <c r="K10" s="284">
        <v>0</v>
      </c>
      <c r="L10" s="284">
        <v>0</v>
      </c>
      <c r="M10" s="284">
        <v>0</v>
      </c>
      <c r="N10" s="284">
        <v>0</v>
      </c>
      <c r="O10" s="284">
        <v>27.659181298783224</v>
      </c>
      <c r="P10" s="284">
        <v>6683.7114500975795</v>
      </c>
      <c r="Q10" s="284">
        <v>1347.8682463925572</v>
      </c>
      <c r="R10" s="284">
        <v>0</v>
      </c>
      <c r="S10" s="284">
        <v>0</v>
      </c>
      <c r="T10" s="284">
        <v>0</v>
      </c>
      <c r="U10" s="284">
        <v>0</v>
      </c>
      <c r="V10" s="284">
        <v>0</v>
      </c>
      <c r="W10" s="284">
        <v>574.5874131913033</v>
      </c>
      <c r="X10" s="284">
        <v>0</v>
      </c>
      <c r="Y10" s="284">
        <v>0</v>
      </c>
      <c r="Z10" s="284">
        <v>0</v>
      </c>
      <c r="AA10" s="284">
        <v>15.460827465774258</v>
      </c>
      <c r="AB10" s="284">
        <v>0</v>
      </c>
      <c r="AC10" s="284">
        <v>0</v>
      </c>
      <c r="AD10" s="284">
        <v>0</v>
      </c>
      <c r="AE10" s="284">
        <v>0</v>
      </c>
      <c r="AF10" s="284">
        <v>0</v>
      </c>
      <c r="AG10" s="284">
        <v>124.87581036618462</v>
      </c>
      <c r="AH10" s="284">
        <v>13.144739809815203</v>
      </c>
      <c r="AI10" s="284">
        <v>19.564055852125474</v>
      </c>
      <c r="AJ10" s="284">
        <v>0</v>
      </c>
      <c r="AK10" s="284">
        <v>0</v>
      </c>
      <c r="AL10" s="284">
        <v>22816.658660102024</v>
      </c>
      <c r="AM10" s="284">
        <v>0</v>
      </c>
      <c r="AN10" s="284">
        <v>23907.36572742475</v>
      </c>
      <c r="AO10" s="284">
        <v>0</v>
      </c>
      <c r="AP10" s="284">
        <v>7009.442575406224</v>
      </c>
      <c r="AQ10" s="286">
        <v>31366.015383057464</v>
      </c>
      <c r="AR10" s="287"/>
      <c r="AS10" s="153"/>
      <c r="AT10" s="153"/>
      <c r="AU10" s="2"/>
      <c r="AV10" s="2"/>
      <c r="AW10" s="2"/>
      <c r="AX10" s="2"/>
      <c r="AY10" s="2"/>
      <c r="AZ10" s="2"/>
      <c r="BA10" s="2"/>
      <c r="BB10" s="2"/>
      <c r="BC10" s="2"/>
      <c r="BD10" s="2"/>
      <c r="BE10" s="2"/>
      <c r="BF10" s="2"/>
      <c r="BG10" s="2"/>
      <c r="BH10" s="2"/>
    </row>
    <row r="11" spans="2:60" s="6" customFormat="1" ht="16.5" customHeight="1">
      <c r="B11" s="9"/>
      <c r="C11" s="466" t="s">
        <v>188</v>
      </c>
      <c r="D11" s="284">
        <v>0</v>
      </c>
      <c r="E11" s="284">
        <v>0</v>
      </c>
      <c r="F11" s="284">
        <v>0</v>
      </c>
      <c r="G11" s="284">
        <v>0</v>
      </c>
      <c r="H11" s="284">
        <v>0</v>
      </c>
      <c r="I11" s="284">
        <v>0</v>
      </c>
      <c r="J11" s="284">
        <v>0</v>
      </c>
      <c r="K11" s="284">
        <v>0</v>
      </c>
      <c r="L11" s="284">
        <v>0</v>
      </c>
      <c r="M11" s="284">
        <v>0</v>
      </c>
      <c r="N11" s="284">
        <v>0</v>
      </c>
      <c r="O11" s="284">
        <v>0</v>
      </c>
      <c r="P11" s="284">
        <v>0</v>
      </c>
      <c r="Q11" s="284">
        <v>0</v>
      </c>
      <c r="R11" s="284">
        <v>0</v>
      </c>
      <c r="S11" s="284">
        <v>0</v>
      </c>
      <c r="T11" s="284">
        <v>0</v>
      </c>
      <c r="U11" s="284">
        <v>0</v>
      </c>
      <c r="V11" s="284">
        <v>0</v>
      </c>
      <c r="W11" s="284">
        <v>0</v>
      </c>
      <c r="X11" s="284">
        <v>0</v>
      </c>
      <c r="Y11" s="284">
        <v>0</v>
      </c>
      <c r="Z11" s="284">
        <v>0</v>
      </c>
      <c r="AA11" s="284">
        <v>0</v>
      </c>
      <c r="AB11" s="284">
        <v>0</v>
      </c>
      <c r="AC11" s="284">
        <v>0</v>
      </c>
      <c r="AD11" s="284">
        <v>0</v>
      </c>
      <c r="AE11" s="284">
        <v>0</v>
      </c>
      <c r="AF11" s="284">
        <v>0</v>
      </c>
      <c r="AG11" s="284">
        <v>0</v>
      </c>
      <c r="AH11" s="284">
        <v>0</v>
      </c>
      <c r="AI11" s="284">
        <v>0</v>
      </c>
      <c r="AJ11" s="284">
        <v>0</v>
      </c>
      <c r="AK11" s="284">
        <v>0</v>
      </c>
      <c r="AL11" s="284">
        <v>0</v>
      </c>
      <c r="AM11" s="284">
        <v>0</v>
      </c>
      <c r="AN11" s="284">
        <v>0</v>
      </c>
      <c r="AO11" s="284">
        <v>0</v>
      </c>
      <c r="AP11" s="284">
        <v>0</v>
      </c>
      <c r="AQ11" s="286">
        <v>0</v>
      </c>
      <c r="AR11" s="287"/>
      <c r="AS11" s="153"/>
      <c r="AT11" s="153"/>
      <c r="AU11" s="2"/>
      <c r="AV11" s="2"/>
      <c r="AW11" s="2"/>
      <c r="AX11" s="2"/>
      <c r="AY11" s="2"/>
      <c r="AZ11" s="2"/>
      <c r="BA11" s="2"/>
      <c r="BB11" s="2"/>
      <c r="BC11" s="2"/>
      <c r="BD11" s="2"/>
      <c r="BE11" s="2"/>
      <c r="BF11" s="2"/>
      <c r="BG11" s="2"/>
      <c r="BH11" s="2"/>
    </row>
    <row r="12" spans="2:60" s="6" customFormat="1" ht="16.5" customHeight="1">
      <c r="B12" s="9"/>
      <c r="C12" s="283" t="s">
        <v>108</v>
      </c>
      <c r="D12" s="284">
        <v>0</v>
      </c>
      <c r="E12" s="284">
        <v>1.731663708874758</v>
      </c>
      <c r="F12" s="284">
        <v>0</v>
      </c>
      <c r="G12" s="284">
        <v>0</v>
      </c>
      <c r="H12" s="284">
        <v>0</v>
      </c>
      <c r="I12" s="284">
        <v>17.35114603538844</v>
      </c>
      <c r="J12" s="284">
        <v>7.741574418668848</v>
      </c>
      <c r="K12" s="284">
        <v>0</v>
      </c>
      <c r="L12" s="284">
        <v>0</v>
      </c>
      <c r="M12" s="284">
        <v>0</v>
      </c>
      <c r="N12" s="284">
        <v>0</v>
      </c>
      <c r="O12" s="284">
        <v>14.207238</v>
      </c>
      <c r="P12" s="284">
        <v>3674.385640016556</v>
      </c>
      <c r="Q12" s="284">
        <v>175.72403547410795</v>
      </c>
      <c r="R12" s="284">
        <v>0</v>
      </c>
      <c r="S12" s="284">
        <v>0</v>
      </c>
      <c r="T12" s="284">
        <v>0</v>
      </c>
      <c r="U12" s="284">
        <v>0</v>
      </c>
      <c r="V12" s="284">
        <v>0</v>
      </c>
      <c r="W12" s="284">
        <v>32.476029253851934</v>
      </c>
      <c r="X12" s="284">
        <v>0</v>
      </c>
      <c r="Y12" s="284">
        <v>0</v>
      </c>
      <c r="Z12" s="284">
        <v>0</v>
      </c>
      <c r="AA12" s="284">
        <v>0</v>
      </c>
      <c r="AB12" s="284">
        <v>0</v>
      </c>
      <c r="AC12" s="284">
        <v>0</v>
      </c>
      <c r="AD12" s="284">
        <v>0</v>
      </c>
      <c r="AE12" s="284">
        <v>0</v>
      </c>
      <c r="AF12" s="284">
        <v>0</v>
      </c>
      <c r="AG12" s="284">
        <v>0.118109</v>
      </c>
      <c r="AH12" s="284">
        <v>0</v>
      </c>
      <c r="AI12" s="284">
        <v>17.434423</v>
      </c>
      <c r="AJ12" s="284">
        <v>0</v>
      </c>
      <c r="AK12" s="284">
        <v>0</v>
      </c>
      <c r="AL12" s="284">
        <v>5937.260121708288</v>
      </c>
      <c r="AM12" s="284">
        <v>0</v>
      </c>
      <c r="AN12" s="284">
        <v>4922.305305770481</v>
      </c>
      <c r="AO12" s="284">
        <v>0</v>
      </c>
      <c r="AP12" s="284">
        <v>1.9653718551285593</v>
      </c>
      <c r="AQ12" s="286">
        <v>7401.350329120673</v>
      </c>
      <c r="AR12" s="287"/>
      <c r="AS12" s="184"/>
      <c r="AU12" s="2"/>
      <c r="AV12" s="2"/>
      <c r="AW12" s="2"/>
      <c r="AX12" s="2"/>
      <c r="AY12" s="2"/>
      <c r="AZ12" s="2"/>
      <c r="BA12" s="2"/>
      <c r="BB12" s="2"/>
      <c r="BC12" s="2"/>
      <c r="BD12" s="2"/>
      <c r="BE12" s="2"/>
      <c r="BF12" s="2"/>
      <c r="BG12" s="2"/>
      <c r="BH12" s="2"/>
    </row>
    <row r="13" spans="2:46" s="2" customFormat="1" ht="19.5" customHeight="1">
      <c r="B13" s="7"/>
      <c r="C13" s="288" t="s">
        <v>11</v>
      </c>
      <c r="D13" s="289">
        <v>0</v>
      </c>
      <c r="E13" s="289">
        <v>64.19910313860537</v>
      </c>
      <c r="F13" s="289">
        <v>0</v>
      </c>
      <c r="G13" s="289">
        <v>0</v>
      </c>
      <c r="H13" s="284">
        <v>0</v>
      </c>
      <c r="I13" s="289">
        <v>159.57491245772567</v>
      </c>
      <c r="J13" s="289">
        <v>583.1744412613868</v>
      </c>
      <c r="K13" s="289">
        <v>0</v>
      </c>
      <c r="L13" s="289">
        <v>0</v>
      </c>
      <c r="M13" s="289">
        <v>0</v>
      </c>
      <c r="N13" s="289">
        <v>0</v>
      </c>
      <c r="O13" s="289">
        <v>143.63479953841798</v>
      </c>
      <c r="P13" s="289">
        <v>22556.292684909044</v>
      </c>
      <c r="Q13" s="289">
        <v>2530.568548137747</v>
      </c>
      <c r="R13" s="289">
        <v>0</v>
      </c>
      <c r="S13" s="289">
        <v>0</v>
      </c>
      <c r="T13" s="289">
        <v>0</v>
      </c>
      <c r="U13" s="289">
        <v>0</v>
      </c>
      <c r="V13" s="289">
        <v>0</v>
      </c>
      <c r="W13" s="289">
        <v>1077.8724305035494</v>
      </c>
      <c r="X13" s="289">
        <v>0</v>
      </c>
      <c r="Y13" s="289">
        <v>0</v>
      </c>
      <c r="Z13" s="289">
        <v>0</v>
      </c>
      <c r="AA13" s="289">
        <v>51.31698246878008</v>
      </c>
      <c r="AB13" s="284">
        <v>0</v>
      </c>
      <c r="AC13" s="289">
        <v>0</v>
      </c>
      <c r="AD13" s="289">
        <v>0</v>
      </c>
      <c r="AE13" s="289">
        <v>2.222531</v>
      </c>
      <c r="AF13" s="289">
        <v>0</v>
      </c>
      <c r="AG13" s="289">
        <v>272.1939193661846</v>
      </c>
      <c r="AH13" s="289">
        <v>37.81525660964932</v>
      </c>
      <c r="AI13" s="289">
        <v>140.93575120650507</v>
      </c>
      <c r="AJ13" s="289">
        <v>0</v>
      </c>
      <c r="AK13" s="289">
        <v>0</v>
      </c>
      <c r="AL13" s="289">
        <v>46575.53234532263</v>
      </c>
      <c r="AM13" s="289">
        <v>0</v>
      </c>
      <c r="AN13" s="289">
        <v>59220.43425594045</v>
      </c>
      <c r="AO13" s="289">
        <v>0</v>
      </c>
      <c r="AP13" s="289">
        <v>7373.918973200636</v>
      </c>
      <c r="AQ13" s="286">
        <v>70394.84346753066</v>
      </c>
      <c r="AR13" s="287"/>
      <c r="AS13" s="153"/>
      <c r="AT13" s="6"/>
    </row>
    <row r="14" spans="2:46" s="290" customFormat="1" ht="30" customHeight="1">
      <c r="B14" s="291"/>
      <c r="C14" s="292" t="s">
        <v>22</v>
      </c>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4">
        <v>78413.62174194267</v>
      </c>
      <c r="AR14" s="295"/>
      <c r="AS14" s="296"/>
      <c r="AT14" s="297"/>
    </row>
    <row r="15" spans="2:45" s="253" customFormat="1" ht="30" customHeight="1">
      <c r="B15" s="251"/>
      <c r="C15" s="298" t="s">
        <v>23</v>
      </c>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300"/>
      <c r="AR15" s="282"/>
      <c r="AS15" s="254"/>
    </row>
    <row r="16" spans="2:45" s="2" customFormat="1" ht="16.5" customHeight="1">
      <c r="B16" s="7"/>
      <c r="C16" s="283" t="s">
        <v>106</v>
      </c>
      <c r="D16" s="284">
        <v>0</v>
      </c>
      <c r="E16" s="284">
        <v>2.97009</v>
      </c>
      <c r="F16" s="284">
        <v>0</v>
      </c>
      <c r="G16" s="284">
        <v>0</v>
      </c>
      <c r="H16" s="284">
        <v>0</v>
      </c>
      <c r="I16" s="284">
        <v>19.26452205999447</v>
      </c>
      <c r="J16" s="284">
        <v>30.856635999999998</v>
      </c>
      <c r="K16" s="284">
        <v>0</v>
      </c>
      <c r="L16" s="284">
        <v>0</v>
      </c>
      <c r="M16" s="284">
        <v>0</v>
      </c>
      <c r="N16" s="284">
        <v>0</v>
      </c>
      <c r="O16" s="284">
        <v>5.761970599668233</v>
      </c>
      <c r="P16" s="284">
        <v>5404.6679754235165</v>
      </c>
      <c r="Q16" s="284">
        <v>556.9317943226429</v>
      </c>
      <c r="R16" s="284">
        <v>0</v>
      </c>
      <c r="S16" s="284">
        <v>0</v>
      </c>
      <c r="T16" s="284">
        <v>0</v>
      </c>
      <c r="U16" s="284">
        <v>0</v>
      </c>
      <c r="V16" s="284">
        <v>0</v>
      </c>
      <c r="W16" s="284">
        <v>119.44485263478019</v>
      </c>
      <c r="X16" s="284">
        <v>33.272739839646114</v>
      </c>
      <c r="Y16" s="284">
        <v>0</v>
      </c>
      <c r="Z16" s="284">
        <v>0</v>
      </c>
      <c r="AA16" s="284">
        <v>13.888561715233617</v>
      </c>
      <c r="AB16" s="284">
        <v>0</v>
      </c>
      <c r="AC16" s="284">
        <v>0</v>
      </c>
      <c r="AD16" s="284">
        <v>0</v>
      </c>
      <c r="AE16" s="284">
        <v>8.002978284489908</v>
      </c>
      <c r="AF16" s="284">
        <v>36.82744904791113</v>
      </c>
      <c r="AG16" s="284">
        <v>17.42159823500138</v>
      </c>
      <c r="AH16" s="284">
        <v>17.344829969588055</v>
      </c>
      <c r="AI16" s="284">
        <v>18.397879865081556</v>
      </c>
      <c r="AJ16" s="284">
        <v>0</v>
      </c>
      <c r="AK16" s="284">
        <v>0</v>
      </c>
      <c r="AL16" s="284">
        <v>8904.099543831702</v>
      </c>
      <c r="AM16" s="284">
        <v>0</v>
      </c>
      <c r="AN16" s="284">
        <v>13204.5043842361</v>
      </c>
      <c r="AO16" s="284">
        <v>9.408065886369918</v>
      </c>
      <c r="AP16" s="284">
        <v>0.6538567873928669</v>
      </c>
      <c r="AQ16" s="286">
        <v>14201.85986436956</v>
      </c>
      <c r="AR16" s="287"/>
      <c r="AS16" s="6"/>
    </row>
    <row r="17" spans="2:45" s="2" customFormat="1" ht="16.5" customHeight="1">
      <c r="B17" s="9"/>
      <c r="C17" s="283" t="s">
        <v>107</v>
      </c>
      <c r="D17" s="284">
        <v>0</v>
      </c>
      <c r="E17" s="284">
        <v>0</v>
      </c>
      <c r="F17" s="284">
        <v>0</v>
      </c>
      <c r="G17" s="284">
        <v>0</v>
      </c>
      <c r="H17" s="284">
        <v>0</v>
      </c>
      <c r="I17" s="284">
        <v>24.16367155100912</v>
      </c>
      <c r="J17" s="284">
        <v>0</v>
      </c>
      <c r="K17" s="284">
        <v>0</v>
      </c>
      <c r="L17" s="284">
        <v>0</v>
      </c>
      <c r="M17" s="284">
        <v>0</v>
      </c>
      <c r="N17" s="284">
        <v>0</v>
      </c>
      <c r="O17" s="284">
        <v>0.11888305225324854</v>
      </c>
      <c r="P17" s="284">
        <v>3390.409711637528</v>
      </c>
      <c r="Q17" s="284">
        <v>206.40136853746196</v>
      </c>
      <c r="R17" s="284">
        <v>0</v>
      </c>
      <c r="S17" s="284">
        <v>0</v>
      </c>
      <c r="T17" s="284">
        <v>0</v>
      </c>
      <c r="U17" s="284">
        <v>0</v>
      </c>
      <c r="V17" s="284">
        <v>0</v>
      </c>
      <c r="W17" s="284">
        <v>46.63389647000277</v>
      </c>
      <c r="X17" s="284">
        <v>0</v>
      </c>
      <c r="Y17" s="284">
        <v>0</v>
      </c>
      <c r="Z17" s="284">
        <v>0</v>
      </c>
      <c r="AA17" s="284">
        <v>6.55273707492397</v>
      </c>
      <c r="AB17" s="284">
        <v>0</v>
      </c>
      <c r="AC17" s="284">
        <v>0</v>
      </c>
      <c r="AD17" s="284">
        <v>0</v>
      </c>
      <c r="AE17" s="284">
        <v>3.7857960340060823</v>
      </c>
      <c r="AF17" s="284">
        <v>48.215215162614534</v>
      </c>
      <c r="AG17" s="284">
        <v>12.234932264307435</v>
      </c>
      <c r="AH17" s="284">
        <v>0</v>
      </c>
      <c r="AI17" s="284">
        <v>6.970901299419407</v>
      </c>
      <c r="AJ17" s="284">
        <v>0</v>
      </c>
      <c r="AK17" s="284">
        <v>0</v>
      </c>
      <c r="AL17" s="284">
        <v>14844.220962234192</v>
      </c>
      <c r="AM17" s="284">
        <v>0</v>
      </c>
      <c r="AN17" s="284">
        <v>16231.394194618024</v>
      </c>
      <c r="AO17" s="284">
        <v>1.302529720763063</v>
      </c>
      <c r="AP17" s="284">
        <v>1.1186756980923416</v>
      </c>
      <c r="AQ17" s="286">
        <v>17411.761737677298</v>
      </c>
      <c r="AR17" s="287"/>
      <c r="AS17" s="6"/>
    </row>
    <row r="18" spans="2:45" s="2" customFormat="1" ht="16.5" customHeight="1">
      <c r="B18" s="9"/>
      <c r="C18" s="466" t="s">
        <v>188</v>
      </c>
      <c r="D18" s="284">
        <v>0</v>
      </c>
      <c r="E18" s="284">
        <v>0</v>
      </c>
      <c r="F18" s="284">
        <v>0</v>
      </c>
      <c r="G18" s="284">
        <v>0</v>
      </c>
      <c r="H18" s="284">
        <v>0</v>
      </c>
      <c r="I18" s="284">
        <v>0</v>
      </c>
      <c r="J18" s="284">
        <v>0</v>
      </c>
      <c r="K18" s="284">
        <v>0</v>
      </c>
      <c r="L18" s="284">
        <v>0</v>
      </c>
      <c r="M18" s="284">
        <v>0</v>
      </c>
      <c r="N18" s="284">
        <v>0</v>
      </c>
      <c r="O18" s="284">
        <v>0</v>
      </c>
      <c r="P18" s="284">
        <v>0</v>
      </c>
      <c r="Q18" s="284">
        <v>0</v>
      </c>
      <c r="R18" s="284">
        <v>0</v>
      </c>
      <c r="S18" s="284">
        <v>0</v>
      </c>
      <c r="T18" s="284">
        <v>0</v>
      </c>
      <c r="U18" s="284">
        <v>0</v>
      </c>
      <c r="V18" s="284">
        <v>0</v>
      </c>
      <c r="W18" s="284">
        <v>0</v>
      </c>
      <c r="X18" s="284">
        <v>0</v>
      </c>
      <c r="Y18" s="284">
        <v>0</v>
      </c>
      <c r="Z18" s="284">
        <v>0</v>
      </c>
      <c r="AA18" s="284">
        <v>0</v>
      </c>
      <c r="AB18" s="284">
        <v>0</v>
      </c>
      <c r="AC18" s="284">
        <v>0</v>
      </c>
      <c r="AD18" s="284">
        <v>0</v>
      </c>
      <c r="AE18" s="284">
        <v>0</v>
      </c>
      <c r="AF18" s="284">
        <v>0</v>
      </c>
      <c r="AG18" s="284">
        <v>0</v>
      </c>
      <c r="AH18" s="284">
        <v>0</v>
      </c>
      <c r="AI18" s="284">
        <v>0</v>
      </c>
      <c r="AJ18" s="284">
        <v>0</v>
      </c>
      <c r="AK18" s="284">
        <v>0</v>
      </c>
      <c r="AL18" s="284">
        <v>0</v>
      </c>
      <c r="AM18" s="284">
        <v>0</v>
      </c>
      <c r="AN18" s="284">
        <v>0</v>
      </c>
      <c r="AO18" s="284">
        <v>0</v>
      </c>
      <c r="AP18" s="284">
        <v>0</v>
      </c>
      <c r="AQ18" s="286">
        <v>0</v>
      </c>
      <c r="AR18" s="287"/>
      <c r="AS18" s="6"/>
    </row>
    <row r="19" spans="2:45" s="2" customFormat="1" ht="16.5" customHeight="1">
      <c r="B19" s="9"/>
      <c r="C19" s="283" t="s">
        <v>108</v>
      </c>
      <c r="D19" s="284">
        <v>0</v>
      </c>
      <c r="E19" s="284">
        <v>0</v>
      </c>
      <c r="F19" s="284">
        <v>0</v>
      </c>
      <c r="G19" s="284">
        <v>0</v>
      </c>
      <c r="H19" s="284">
        <v>0</v>
      </c>
      <c r="I19" s="284">
        <v>0</v>
      </c>
      <c r="J19" s="284">
        <v>0</v>
      </c>
      <c r="K19" s="284">
        <v>0</v>
      </c>
      <c r="L19" s="284">
        <v>0</v>
      </c>
      <c r="M19" s="284">
        <v>0</v>
      </c>
      <c r="N19" s="284">
        <v>0</v>
      </c>
      <c r="O19" s="284">
        <v>0</v>
      </c>
      <c r="P19" s="284">
        <v>678.5984172658648</v>
      </c>
      <c r="Q19" s="284">
        <v>0</v>
      </c>
      <c r="R19" s="284">
        <v>0</v>
      </c>
      <c r="S19" s="284">
        <v>0</v>
      </c>
      <c r="T19" s="284">
        <v>0</v>
      </c>
      <c r="U19" s="284">
        <v>0</v>
      </c>
      <c r="V19" s="284">
        <v>0</v>
      </c>
      <c r="W19" s="284">
        <v>46.742624000000006</v>
      </c>
      <c r="X19" s="284">
        <v>0</v>
      </c>
      <c r="Y19" s="284">
        <v>0</v>
      </c>
      <c r="Z19" s="284">
        <v>0</v>
      </c>
      <c r="AA19" s="284">
        <v>0</v>
      </c>
      <c r="AB19" s="284">
        <v>0</v>
      </c>
      <c r="AC19" s="284">
        <v>0</v>
      </c>
      <c r="AD19" s="284">
        <v>0</v>
      </c>
      <c r="AE19" s="284">
        <v>0</v>
      </c>
      <c r="AF19" s="284">
        <v>0</v>
      </c>
      <c r="AG19" s="284">
        <v>0</v>
      </c>
      <c r="AH19" s="284">
        <v>0</v>
      </c>
      <c r="AI19" s="284">
        <v>0</v>
      </c>
      <c r="AJ19" s="284">
        <v>0</v>
      </c>
      <c r="AK19" s="284">
        <v>0</v>
      </c>
      <c r="AL19" s="284">
        <v>1196.884106588714</v>
      </c>
      <c r="AM19" s="284">
        <v>0</v>
      </c>
      <c r="AN19" s="284">
        <v>785.8424710923416</v>
      </c>
      <c r="AO19" s="284">
        <v>0</v>
      </c>
      <c r="AP19" s="284">
        <v>0</v>
      </c>
      <c r="AQ19" s="286">
        <v>1354.0338094734602</v>
      </c>
      <c r="AR19" s="287"/>
      <c r="AS19" s="153"/>
    </row>
    <row r="20" spans="2:44" s="290" customFormat="1" ht="30" customHeight="1">
      <c r="B20" s="301"/>
      <c r="C20" s="292" t="s">
        <v>11</v>
      </c>
      <c r="D20" s="302">
        <v>0</v>
      </c>
      <c r="E20" s="302">
        <v>2.97009</v>
      </c>
      <c r="F20" s="302">
        <v>0</v>
      </c>
      <c r="G20" s="302">
        <v>0</v>
      </c>
      <c r="H20" s="302">
        <v>0</v>
      </c>
      <c r="I20" s="302">
        <v>43.42819361100359</v>
      </c>
      <c r="J20" s="302">
        <v>30.856635999999998</v>
      </c>
      <c r="K20" s="302">
        <v>0</v>
      </c>
      <c r="L20" s="302">
        <v>0</v>
      </c>
      <c r="M20" s="302">
        <v>0</v>
      </c>
      <c r="N20" s="302">
        <v>0</v>
      </c>
      <c r="O20" s="302">
        <v>5.880853651921481</v>
      </c>
      <c r="P20" s="302">
        <v>9473.676104326909</v>
      </c>
      <c r="Q20" s="302">
        <v>763.3331628601048</v>
      </c>
      <c r="R20" s="302">
        <v>0</v>
      </c>
      <c r="S20" s="302">
        <v>0</v>
      </c>
      <c r="T20" s="302">
        <v>0</v>
      </c>
      <c r="U20" s="302">
        <v>0</v>
      </c>
      <c r="V20" s="302">
        <v>0</v>
      </c>
      <c r="W20" s="302">
        <v>212.82137310478296</v>
      </c>
      <c r="X20" s="302">
        <v>33.272739839646114</v>
      </c>
      <c r="Y20" s="302">
        <v>0</v>
      </c>
      <c r="Z20" s="302">
        <v>0</v>
      </c>
      <c r="AA20" s="302">
        <v>20.44129879015759</v>
      </c>
      <c r="AB20" s="302">
        <v>0</v>
      </c>
      <c r="AC20" s="302">
        <v>0</v>
      </c>
      <c r="AD20" s="302">
        <v>0</v>
      </c>
      <c r="AE20" s="302">
        <v>11.78877431849599</v>
      </c>
      <c r="AF20" s="302">
        <v>85.04266421052566</v>
      </c>
      <c r="AG20" s="302">
        <v>29.656530499308815</v>
      </c>
      <c r="AH20" s="302">
        <v>17.344829969588055</v>
      </c>
      <c r="AI20" s="302">
        <v>25.368781164500962</v>
      </c>
      <c r="AJ20" s="302">
        <v>0</v>
      </c>
      <c r="AK20" s="302">
        <v>0</v>
      </c>
      <c r="AL20" s="302">
        <v>24945.20461265461</v>
      </c>
      <c r="AM20" s="302">
        <v>0</v>
      </c>
      <c r="AN20" s="302">
        <v>30221.741049946468</v>
      </c>
      <c r="AO20" s="302">
        <v>10.710595607132982</v>
      </c>
      <c r="AP20" s="302">
        <v>1.7725324854852085</v>
      </c>
      <c r="AQ20" s="294">
        <v>32967.65541152032</v>
      </c>
      <c r="AR20" s="295"/>
    </row>
    <row r="21" spans="2:45" s="253" customFormat="1" ht="30" customHeight="1">
      <c r="B21" s="251"/>
      <c r="C21" s="298" t="s">
        <v>164</v>
      </c>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300"/>
      <c r="AR21" s="282"/>
      <c r="AS21" s="254"/>
    </row>
    <row r="22" spans="2:45" s="253" customFormat="1" ht="30" customHeight="1">
      <c r="B22" s="251"/>
      <c r="C22" s="298" t="s">
        <v>12</v>
      </c>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300"/>
      <c r="AR22" s="282"/>
      <c r="AS22" s="254"/>
    </row>
    <row r="23" spans="2:44" s="2" customFormat="1" ht="16.5" customHeight="1">
      <c r="B23" s="10"/>
      <c r="C23" s="283" t="s">
        <v>106</v>
      </c>
      <c r="D23" s="284">
        <v>0</v>
      </c>
      <c r="E23" s="284">
        <v>0</v>
      </c>
      <c r="F23" s="284">
        <v>0</v>
      </c>
      <c r="G23" s="284">
        <v>0</v>
      </c>
      <c r="H23" s="284">
        <v>0</v>
      </c>
      <c r="I23" s="284">
        <v>2.850081099868696</v>
      </c>
      <c r="J23" s="284">
        <v>0</v>
      </c>
      <c r="K23" s="284">
        <v>0</v>
      </c>
      <c r="L23" s="284">
        <v>0</v>
      </c>
      <c r="M23" s="284">
        <v>0</v>
      </c>
      <c r="N23" s="284">
        <v>0</v>
      </c>
      <c r="O23" s="284">
        <v>0</v>
      </c>
      <c r="P23" s="284">
        <v>878.5309243425485</v>
      </c>
      <c r="Q23" s="284">
        <v>64.69362539756705</v>
      </c>
      <c r="R23" s="284">
        <v>0</v>
      </c>
      <c r="S23" s="284">
        <v>0</v>
      </c>
      <c r="T23" s="284">
        <v>0</v>
      </c>
      <c r="U23" s="284">
        <v>0</v>
      </c>
      <c r="V23" s="284">
        <v>0</v>
      </c>
      <c r="W23" s="284">
        <v>1.905027</v>
      </c>
      <c r="X23" s="284">
        <v>0</v>
      </c>
      <c r="Y23" s="284">
        <v>0</v>
      </c>
      <c r="Z23" s="284">
        <v>0</v>
      </c>
      <c r="AA23" s="284">
        <v>0</v>
      </c>
      <c r="AB23" s="284">
        <v>0</v>
      </c>
      <c r="AC23" s="284">
        <v>0</v>
      </c>
      <c r="AD23" s="284">
        <v>0</v>
      </c>
      <c r="AE23" s="284">
        <v>0</v>
      </c>
      <c r="AF23" s="284">
        <v>0</v>
      </c>
      <c r="AG23" s="284">
        <v>0</v>
      </c>
      <c r="AH23" s="284">
        <v>0</v>
      </c>
      <c r="AI23" s="284">
        <v>0</v>
      </c>
      <c r="AJ23" s="284">
        <v>0</v>
      </c>
      <c r="AK23" s="284">
        <v>0</v>
      </c>
      <c r="AL23" s="284">
        <v>1528.7443655219795</v>
      </c>
      <c r="AM23" s="284">
        <v>0</v>
      </c>
      <c r="AN23" s="284">
        <v>2070.8775808009404</v>
      </c>
      <c r="AO23" s="284">
        <v>0</v>
      </c>
      <c r="AP23" s="284">
        <v>0</v>
      </c>
      <c r="AQ23" s="286">
        <v>2273.8008020814523</v>
      </c>
      <c r="AR23" s="287"/>
    </row>
    <row r="24" spans="2:44" s="2" customFormat="1" ht="16.5" customHeight="1">
      <c r="B24" s="7"/>
      <c r="C24" s="283" t="s">
        <v>107</v>
      </c>
      <c r="D24" s="284">
        <v>0</v>
      </c>
      <c r="E24" s="284">
        <v>3.8611169999999997</v>
      </c>
      <c r="F24" s="284">
        <v>0</v>
      </c>
      <c r="G24" s="284">
        <v>0</v>
      </c>
      <c r="H24" s="284">
        <v>0</v>
      </c>
      <c r="I24" s="284">
        <v>0.345098</v>
      </c>
      <c r="J24" s="284">
        <v>2.436301</v>
      </c>
      <c r="K24" s="284">
        <v>0</v>
      </c>
      <c r="L24" s="284">
        <v>0</v>
      </c>
      <c r="M24" s="284">
        <v>0</v>
      </c>
      <c r="N24" s="284">
        <v>0</v>
      </c>
      <c r="O24" s="284">
        <v>0</v>
      </c>
      <c r="P24" s="284">
        <v>13592.71778972467</v>
      </c>
      <c r="Q24" s="284">
        <v>95.63785314100082</v>
      </c>
      <c r="R24" s="284">
        <v>0</v>
      </c>
      <c r="S24" s="284">
        <v>0</v>
      </c>
      <c r="T24" s="284">
        <v>0</v>
      </c>
      <c r="U24" s="284">
        <v>0</v>
      </c>
      <c r="V24" s="284">
        <v>0</v>
      </c>
      <c r="W24" s="284">
        <v>18206.690628</v>
      </c>
      <c r="X24" s="284">
        <v>0</v>
      </c>
      <c r="Y24" s="284">
        <v>0</v>
      </c>
      <c r="Z24" s="284">
        <v>0</v>
      </c>
      <c r="AA24" s="284">
        <v>0</v>
      </c>
      <c r="AB24" s="284">
        <v>0</v>
      </c>
      <c r="AC24" s="284">
        <v>0</v>
      </c>
      <c r="AD24" s="284">
        <v>0</v>
      </c>
      <c r="AE24" s="284">
        <v>0</v>
      </c>
      <c r="AF24" s="284">
        <v>0</v>
      </c>
      <c r="AG24" s="284">
        <v>0</v>
      </c>
      <c r="AH24" s="284">
        <v>0</v>
      </c>
      <c r="AI24" s="284">
        <v>0</v>
      </c>
      <c r="AJ24" s="284">
        <v>0</v>
      </c>
      <c r="AK24" s="284">
        <v>0</v>
      </c>
      <c r="AL24" s="284">
        <v>2742.6587446801104</v>
      </c>
      <c r="AM24" s="284">
        <v>0</v>
      </c>
      <c r="AN24" s="284">
        <v>7648.187805650279</v>
      </c>
      <c r="AO24" s="284">
        <v>0</v>
      </c>
      <c r="AP24" s="284">
        <v>0.09883881669892175</v>
      </c>
      <c r="AQ24" s="286">
        <v>21146.317088006384</v>
      </c>
      <c r="AR24" s="287"/>
    </row>
    <row r="25" spans="2:44" s="2" customFormat="1" ht="16.5" customHeight="1">
      <c r="B25" s="7"/>
      <c r="C25" s="466" t="s">
        <v>188</v>
      </c>
      <c r="D25" s="284">
        <v>0</v>
      </c>
      <c r="E25" s="284">
        <v>0</v>
      </c>
      <c r="F25" s="284">
        <v>0</v>
      </c>
      <c r="G25" s="284">
        <v>0</v>
      </c>
      <c r="H25" s="284">
        <v>0</v>
      </c>
      <c r="I25" s="284">
        <v>0</v>
      </c>
      <c r="J25" s="284">
        <v>0</v>
      </c>
      <c r="K25" s="284">
        <v>0</v>
      </c>
      <c r="L25" s="284">
        <v>0</v>
      </c>
      <c r="M25" s="284">
        <v>0</v>
      </c>
      <c r="N25" s="284">
        <v>0</v>
      </c>
      <c r="O25" s="284">
        <v>0</v>
      </c>
      <c r="P25" s="284">
        <v>0</v>
      </c>
      <c r="Q25" s="284">
        <v>0</v>
      </c>
      <c r="R25" s="284">
        <v>0</v>
      </c>
      <c r="S25" s="284">
        <v>0</v>
      </c>
      <c r="T25" s="284">
        <v>0</v>
      </c>
      <c r="U25" s="284">
        <v>0</v>
      </c>
      <c r="V25" s="284">
        <v>0</v>
      </c>
      <c r="W25" s="284">
        <v>0</v>
      </c>
      <c r="X25" s="284">
        <v>0</v>
      </c>
      <c r="Y25" s="284">
        <v>0</v>
      </c>
      <c r="Z25" s="284">
        <v>0</v>
      </c>
      <c r="AA25" s="284">
        <v>0</v>
      </c>
      <c r="AB25" s="284">
        <v>0</v>
      </c>
      <c r="AC25" s="284">
        <v>0</v>
      </c>
      <c r="AD25" s="284">
        <v>0</v>
      </c>
      <c r="AE25" s="284">
        <v>0</v>
      </c>
      <c r="AF25" s="284">
        <v>0</v>
      </c>
      <c r="AG25" s="284">
        <v>0</v>
      </c>
      <c r="AH25" s="284">
        <v>0</v>
      </c>
      <c r="AI25" s="284">
        <v>0</v>
      </c>
      <c r="AJ25" s="284">
        <v>0</v>
      </c>
      <c r="AK25" s="284">
        <v>0</v>
      </c>
      <c r="AL25" s="284">
        <v>0</v>
      </c>
      <c r="AM25" s="284">
        <v>0</v>
      </c>
      <c r="AN25" s="284">
        <v>0</v>
      </c>
      <c r="AO25" s="284">
        <v>0</v>
      </c>
      <c r="AP25" s="284">
        <v>0</v>
      </c>
      <c r="AQ25" s="286">
        <v>0</v>
      </c>
      <c r="AR25" s="287"/>
    </row>
    <row r="26" spans="2:44" s="2" customFormat="1" ht="16.5" customHeight="1">
      <c r="B26" s="5"/>
      <c r="C26" s="283" t="s">
        <v>108</v>
      </c>
      <c r="D26" s="284">
        <v>0</v>
      </c>
      <c r="E26" s="284">
        <v>0</v>
      </c>
      <c r="F26" s="284">
        <v>0</v>
      </c>
      <c r="G26" s="284">
        <v>0</v>
      </c>
      <c r="H26" s="284">
        <v>0</v>
      </c>
      <c r="I26" s="284">
        <v>4.267397852784429</v>
      </c>
      <c r="J26" s="284">
        <v>0</v>
      </c>
      <c r="K26" s="284">
        <v>0</v>
      </c>
      <c r="L26" s="284">
        <v>0</v>
      </c>
      <c r="M26" s="284">
        <v>0</v>
      </c>
      <c r="N26" s="284">
        <v>0</v>
      </c>
      <c r="O26" s="284">
        <v>0</v>
      </c>
      <c r="P26" s="284">
        <v>686.6288458297124</v>
      </c>
      <c r="Q26" s="284">
        <v>38.226241585568154</v>
      </c>
      <c r="R26" s="284">
        <v>0</v>
      </c>
      <c r="S26" s="284">
        <v>0</v>
      </c>
      <c r="T26" s="284">
        <v>0</v>
      </c>
      <c r="U26" s="284">
        <v>0</v>
      </c>
      <c r="V26" s="284">
        <v>0</v>
      </c>
      <c r="W26" s="284">
        <v>0</v>
      </c>
      <c r="X26" s="284">
        <v>0</v>
      </c>
      <c r="Y26" s="284">
        <v>0</v>
      </c>
      <c r="Z26" s="284">
        <v>0</v>
      </c>
      <c r="AA26" s="284">
        <v>0</v>
      </c>
      <c r="AB26" s="284">
        <v>0</v>
      </c>
      <c r="AC26" s="284">
        <v>0</v>
      </c>
      <c r="AD26" s="284">
        <v>0</v>
      </c>
      <c r="AE26" s="284">
        <v>0</v>
      </c>
      <c r="AF26" s="284">
        <v>0</v>
      </c>
      <c r="AG26" s="284">
        <v>0</v>
      </c>
      <c r="AH26" s="284">
        <v>0</v>
      </c>
      <c r="AI26" s="284">
        <v>0</v>
      </c>
      <c r="AJ26" s="284">
        <v>0</v>
      </c>
      <c r="AK26" s="284">
        <v>0</v>
      </c>
      <c r="AL26" s="284">
        <v>918.5718103739658</v>
      </c>
      <c r="AM26" s="284">
        <v>0</v>
      </c>
      <c r="AN26" s="284">
        <v>1065.336987756235</v>
      </c>
      <c r="AO26" s="284">
        <v>0</v>
      </c>
      <c r="AP26" s="284">
        <v>0</v>
      </c>
      <c r="AQ26" s="286">
        <v>1356.5156416991329</v>
      </c>
      <c r="AR26" s="287"/>
    </row>
    <row r="27" spans="2:60" s="6" customFormat="1" ht="19.5" customHeight="1">
      <c r="B27" s="10"/>
      <c r="C27" s="288" t="s">
        <v>11</v>
      </c>
      <c r="D27" s="289">
        <v>0</v>
      </c>
      <c r="E27" s="289">
        <v>3.8611169999999997</v>
      </c>
      <c r="F27" s="289">
        <v>0</v>
      </c>
      <c r="G27" s="289">
        <v>0</v>
      </c>
      <c r="H27" s="289">
        <v>0</v>
      </c>
      <c r="I27" s="289">
        <v>7.462576952653125</v>
      </c>
      <c r="J27" s="289">
        <v>2.436301</v>
      </c>
      <c r="K27" s="289">
        <v>0</v>
      </c>
      <c r="L27" s="289">
        <v>0</v>
      </c>
      <c r="M27" s="289">
        <v>0</v>
      </c>
      <c r="N27" s="289">
        <v>0</v>
      </c>
      <c r="O27" s="289">
        <v>0</v>
      </c>
      <c r="P27" s="289">
        <v>15157.877559896931</v>
      </c>
      <c r="Q27" s="289">
        <v>198.557720124136</v>
      </c>
      <c r="R27" s="289">
        <v>0</v>
      </c>
      <c r="S27" s="289">
        <v>0</v>
      </c>
      <c r="T27" s="289">
        <v>0</v>
      </c>
      <c r="U27" s="289">
        <v>0</v>
      </c>
      <c r="V27" s="289">
        <v>0</v>
      </c>
      <c r="W27" s="289">
        <v>18208.595655</v>
      </c>
      <c r="X27" s="289">
        <v>0</v>
      </c>
      <c r="Y27" s="289">
        <v>0</v>
      </c>
      <c r="Z27" s="289">
        <v>0</v>
      </c>
      <c r="AA27" s="289">
        <v>0</v>
      </c>
      <c r="AB27" s="289">
        <v>0</v>
      </c>
      <c r="AC27" s="289">
        <v>0</v>
      </c>
      <c r="AD27" s="289">
        <v>0</v>
      </c>
      <c r="AE27" s="289">
        <v>0</v>
      </c>
      <c r="AF27" s="289">
        <v>0</v>
      </c>
      <c r="AG27" s="289">
        <v>0</v>
      </c>
      <c r="AH27" s="289">
        <v>0</v>
      </c>
      <c r="AI27" s="289">
        <v>0</v>
      </c>
      <c r="AJ27" s="289">
        <v>0</v>
      </c>
      <c r="AK27" s="289">
        <v>0</v>
      </c>
      <c r="AL27" s="289">
        <v>5189.974920576055</v>
      </c>
      <c r="AM27" s="289">
        <v>0</v>
      </c>
      <c r="AN27" s="289">
        <v>10784.402374207455</v>
      </c>
      <c r="AO27" s="289">
        <v>0</v>
      </c>
      <c r="AP27" s="289">
        <v>0.09883881669892175</v>
      </c>
      <c r="AQ27" s="286">
        <v>24776.633531786967</v>
      </c>
      <c r="AR27" s="287"/>
      <c r="AS27" s="2"/>
      <c r="AT27" s="2"/>
      <c r="AU27" s="2"/>
      <c r="AV27" s="2"/>
      <c r="AW27" s="2"/>
      <c r="AX27" s="2"/>
      <c r="AY27" s="2"/>
      <c r="AZ27" s="2"/>
      <c r="BA27" s="2"/>
      <c r="BB27" s="2"/>
      <c r="BC27" s="2"/>
      <c r="BD27" s="2"/>
      <c r="BE27" s="2"/>
      <c r="BF27" s="2"/>
      <c r="BG27" s="2"/>
      <c r="BH27" s="2"/>
    </row>
    <row r="28" spans="2:44" s="290" customFormat="1" ht="30" customHeight="1">
      <c r="B28" s="301"/>
      <c r="C28" s="292" t="s">
        <v>22</v>
      </c>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4">
        <v>24776.798536786962</v>
      </c>
      <c r="AR28" s="295"/>
    </row>
    <row r="29" spans="2:45" s="253" customFormat="1" ht="30" customHeight="1">
      <c r="B29" s="251"/>
      <c r="C29" s="298" t="s">
        <v>13</v>
      </c>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300"/>
      <c r="AR29" s="282"/>
      <c r="AS29" s="254"/>
    </row>
    <row r="30" spans="2:44" s="2" customFormat="1" ht="16.5" customHeight="1">
      <c r="B30" s="7"/>
      <c r="C30" s="283" t="s">
        <v>106</v>
      </c>
      <c r="D30" s="284">
        <v>0</v>
      </c>
      <c r="E30" s="284">
        <v>3.712787</v>
      </c>
      <c r="F30" s="284">
        <v>0</v>
      </c>
      <c r="G30" s="284">
        <v>0</v>
      </c>
      <c r="H30" s="284">
        <v>0</v>
      </c>
      <c r="I30" s="284">
        <v>7.117478952653125</v>
      </c>
      <c r="J30" s="284">
        <v>0</v>
      </c>
      <c r="K30" s="284">
        <v>0</v>
      </c>
      <c r="L30" s="284">
        <v>0</v>
      </c>
      <c r="M30" s="284">
        <v>0</v>
      </c>
      <c r="N30" s="284">
        <v>0</v>
      </c>
      <c r="O30" s="284">
        <v>0</v>
      </c>
      <c r="P30" s="284">
        <v>1011.7424466005432</v>
      </c>
      <c r="Q30" s="284">
        <v>137.87885747967928</v>
      </c>
      <c r="R30" s="284">
        <v>0</v>
      </c>
      <c r="S30" s="284">
        <v>0</v>
      </c>
      <c r="T30" s="284">
        <v>0</v>
      </c>
      <c r="U30" s="284">
        <v>0</v>
      </c>
      <c r="V30" s="284">
        <v>0</v>
      </c>
      <c r="W30" s="284">
        <v>0</v>
      </c>
      <c r="X30" s="284">
        <v>0</v>
      </c>
      <c r="Y30" s="284">
        <v>0</v>
      </c>
      <c r="Z30" s="284">
        <v>0</v>
      </c>
      <c r="AA30" s="284">
        <v>0</v>
      </c>
      <c r="AB30" s="284">
        <v>0</v>
      </c>
      <c r="AC30" s="284">
        <v>0</v>
      </c>
      <c r="AD30" s="284">
        <v>0</v>
      </c>
      <c r="AE30" s="284">
        <v>0</v>
      </c>
      <c r="AF30" s="284">
        <v>0</v>
      </c>
      <c r="AG30" s="284">
        <v>0</v>
      </c>
      <c r="AH30" s="284">
        <v>0</v>
      </c>
      <c r="AI30" s="284">
        <v>0</v>
      </c>
      <c r="AJ30" s="284">
        <v>0</v>
      </c>
      <c r="AK30" s="284">
        <v>0</v>
      </c>
      <c r="AL30" s="284">
        <v>1185.4420302197789</v>
      </c>
      <c r="AM30" s="284">
        <v>0</v>
      </c>
      <c r="AN30" s="284">
        <v>1497.554273454797</v>
      </c>
      <c r="AO30" s="284">
        <v>0</v>
      </c>
      <c r="AP30" s="284">
        <v>0</v>
      </c>
      <c r="AQ30" s="286">
        <v>1921.7239368537257</v>
      </c>
      <c r="AR30" s="287"/>
    </row>
    <row r="31" spans="2:44" s="2" customFormat="1" ht="16.5" customHeight="1">
      <c r="B31" s="7"/>
      <c r="C31" s="283" t="s">
        <v>107</v>
      </c>
      <c r="D31" s="284">
        <v>0</v>
      </c>
      <c r="E31" s="284">
        <v>2.3760719999999997</v>
      </c>
      <c r="F31" s="284">
        <v>0</v>
      </c>
      <c r="G31" s="284">
        <v>0</v>
      </c>
      <c r="H31" s="284">
        <v>0</v>
      </c>
      <c r="I31" s="284">
        <v>0</v>
      </c>
      <c r="J31" s="284">
        <v>2.214819</v>
      </c>
      <c r="K31" s="284">
        <v>0</v>
      </c>
      <c r="L31" s="284">
        <v>0</v>
      </c>
      <c r="M31" s="284">
        <v>0</v>
      </c>
      <c r="N31" s="284">
        <v>0</v>
      </c>
      <c r="O31" s="284">
        <v>0</v>
      </c>
      <c r="P31" s="284">
        <v>564.5839918425254</v>
      </c>
      <c r="Q31" s="284">
        <v>76.68093404054056</v>
      </c>
      <c r="R31" s="284">
        <v>0</v>
      </c>
      <c r="S31" s="284">
        <v>0</v>
      </c>
      <c r="T31" s="284">
        <v>0</v>
      </c>
      <c r="U31" s="284">
        <v>0</v>
      </c>
      <c r="V31" s="284">
        <v>0</v>
      </c>
      <c r="W31" s="284">
        <v>1.905027</v>
      </c>
      <c r="X31" s="284">
        <v>0</v>
      </c>
      <c r="Y31" s="284">
        <v>0</v>
      </c>
      <c r="Z31" s="284">
        <v>0</v>
      </c>
      <c r="AA31" s="284">
        <v>0</v>
      </c>
      <c r="AB31" s="284">
        <v>0</v>
      </c>
      <c r="AC31" s="284">
        <v>0</v>
      </c>
      <c r="AD31" s="284">
        <v>0</v>
      </c>
      <c r="AE31" s="284">
        <v>0</v>
      </c>
      <c r="AF31" s="284">
        <v>0</v>
      </c>
      <c r="AG31" s="284">
        <v>0</v>
      </c>
      <c r="AH31" s="284">
        <v>0</v>
      </c>
      <c r="AI31" s="284">
        <v>0</v>
      </c>
      <c r="AJ31" s="284">
        <v>0</v>
      </c>
      <c r="AK31" s="284">
        <v>0</v>
      </c>
      <c r="AL31" s="284">
        <v>1231.7770493650094</v>
      </c>
      <c r="AM31" s="284">
        <v>0</v>
      </c>
      <c r="AN31" s="284">
        <v>1501.6992420968013</v>
      </c>
      <c r="AO31" s="284">
        <v>0</v>
      </c>
      <c r="AP31" s="284">
        <v>0.13408902405308265</v>
      </c>
      <c r="AQ31" s="286">
        <v>1690.6856121844648</v>
      </c>
      <c r="AR31" s="287"/>
    </row>
    <row r="32" spans="2:44" s="2" customFormat="1" ht="16.5" customHeight="1">
      <c r="B32" s="7"/>
      <c r="C32" s="466" t="s">
        <v>188</v>
      </c>
      <c r="D32" s="284">
        <v>0</v>
      </c>
      <c r="E32" s="284">
        <v>0</v>
      </c>
      <c r="F32" s="284">
        <v>0</v>
      </c>
      <c r="G32" s="284">
        <v>0</v>
      </c>
      <c r="H32" s="284">
        <v>0</v>
      </c>
      <c r="I32" s="284">
        <v>0</v>
      </c>
      <c r="J32" s="284">
        <v>0</v>
      </c>
      <c r="K32" s="284">
        <v>0</v>
      </c>
      <c r="L32" s="284">
        <v>0</v>
      </c>
      <c r="M32" s="284">
        <v>0</v>
      </c>
      <c r="N32" s="284">
        <v>0</v>
      </c>
      <c r="O32" s="284">
        <v>0</v>
      </c>
      <c r="P32" s="284">
        <v>0</v>
      </c>
      <c r="Q32" s="284">
        <v>0</v>
      </c>
      <c r="R32" s="284">
        <v>0</v>
      </c>
      <c r="S32" s="284">
        <v>0</v>
      </c>
      <c r="T32" s="284">
        <v>0</v>
      </c>
      <c r="U32" s="284">
        <v>0</v>
      </c>
      <c r="V32" s="284">
        <v>0</v>
      </c>
      <c r="W32" s="284">
        <v>0</v>
      </c>
      <c r="X32" s="284">
        <v>0</v>
      </c>
      <c r="Y32" s="284">
        <v>0</v>
      </c>
      <c r="Z32" s="284">
        <v>0</v>
      </c>
      <c r="AA32" s="284">
        <v>0</v>
      </c>
      <c r="AB32" s="284">
        <v>0</v>
      </c>
      <c r="AC32" s="284">
        <v>0</v>
      </c>
      <c r="AD32" s="284">
        <v>0</v>
      </c>
      <c r="AE32" s="284">
        <v>0</v>
      </c>
      <c r="AF32" s="284">
        <v>0</v>
      </c>
      <c r="AG32" s="284">
        <v>0</v>
      </c>
      <c r="AH32" s="284">
        <v>0</v>
      </c>
      <c r="AI32" s="284">
        <v>0</v>
      </c>
      <c r="AJ32" s="284">
        <v>0</v>
      </c>
      <c r="AK32" s="284">
        <v>0</v>
      </c>
      <c r="AL32" s="284">
        <v>0</v>
      </c>
      <c r="AM32" s="284">
        <v>0</v>
      </c>
      <c r="AN32" s="284">
        <v>0</v>
      </c>
      <c r="AO32" s="284">
        <v>0</v>
      </c>
      <c r="AP32" s="284">
        <v>0</v>
      </c>
      <c r="AQ32" s="286">
        <v>0</v>
      </c>
      <c r="AR32" s="287"/>
    </row>
    <row r="33" spans="2:44" s="2" customFormat="1" ht="16.5" customHeight="1">
      <c r="B33" s="5"/>
      <c r="C33" s="283" t="s">
        <v>108</v>
      </c>
      <c r="D33" s="284">
        <v>0</v>
      </c>
      <c r="E33" s="284">
        <v>0</v>
      </c>
      <c r="F33" s="284">
        <v>0</v>
      </c>
      <c r="G33" s="284">
        <v>0</v>
      </c>
      <c r="H33" s="284">
        <v>0</v>
      </c>
      <c r="I33" s="284">
        <v>6.020992000000001</v>
      </c>
      <c r="J33" s="284">
        <v>0</v>
      </c>
      <c r="K33" s="284">
        <v>0</v>
      </c>
      <c r="L33" s="284">
        <v>0</v>
      </c>
      <c r="M33" s="284">
        <v>0</v>
      </c>
      <c r="N33" s="284">
        <v>0</v>
      </c>
      <c r="O33" s="284">
        <v>0</v>
      </c>
      <c r="P33" s="284">
        <v>1197.2256095409753</v>
      </c>
      <c r="Q33" s="284">
        <v>194.38065578438372</v>
      </c>
      <c r="R33" s="284">
        <v>0</v>
      </c>
      <c r="S33" s="284">
        <v>0</v>
      </c>
      <c r="T33" s="284">
        <v>0</v>
      </c>
      <c r="U33" s="284">
        <v>0</v>
      </c>
      <c r="V33" s="284">
        <v>0</v>
      </c>
      <c r="W33" s="284">
        <v>0.45</v>
      </c>
      <c r="X33" s="284">
        <v>0</v>
      </c>
      <c r="Y33" s="284">
        <v>0</v>
      </c>
      <c r="Z33" s="284">
        <v>0</v>
      </c>
      <c r="AA33" s="284">
        <v>0</v>
      </c>
      <c r="AB33" s="284">
        <v>0</v>
      </c>
      <c r="AC33" s="284">
        <v>0</v>
      </c>
      <c r="AD33" s="284">
        <v>0</v>
      </c>
      <c r="AE33" s="284">
        <v>0</v>
      </c>
      <c r="AF33" s="284">
        <v>0</v>
      </c>
      <c r="AG33" s="284">
        <v>0</v>
      </c>
      <c r="AH33" s="284">
        <v>0</v>
      </c>
      <c r="AI33" s="284">
        <v>0</v>
      </c>
      <c r="AJ33" s="284">
        <v>0</v>
      </c>
      <c r="AK33" s="284">
        <v>0</v>
      </c>
      <c r="AL33" s="284">
        <v>2443.88329274169</v>
      </c>
      <c r="AM33" s="284">
        <v>0</v>
      </c>
      <c r="AN33" s="284">
        <v>2982.5539504117296</v>
      </c>
      <c r="AO33" s="284">
        <v>0</v>
      </c>
      <c r="AP33" s="284">
        <v>0</v>
      </c>
      <c r="AQ33" s="286">
        <v>3412.2572502393896</v>
      </c>
      <c r="AR33" s="287"/>
    </row>
    <row r="34" spans="2:44" s="2" customFormat="1" ht="19.5" customHeight="1">
      <c r="B34" s="7"/>
      <c r="C34" s="288" t="s">
        <v>11</v>
      </c>
      <c r="D34" s="289">
        <v>0</v>
      </c>
      <c r="E34" s="289">
        <v>6.088858999999999</v>
      </c>
      <c r="F34" s="289">
        <v>0</v>
      </c>
      <c r="G34" s="289">
        <v>0</v>
      </c>
      <c r="H34" s="289">
        <v>0</v>
      </c>
      <c r="I34" s="289">
        <v>13.138470952653126</v>
      </c>
      <c r="J34" s="289">
        <v>2.214819</v>
      </c>
      <c r="K34" s="289">
        <v>0</v>
      </c>
      <c r="L34" s="289">
        <v>0</v>
      </c>
      <c r="M34" s="289">
        <v>0</v>
      </c>
      <c r="N34" s="289">
        <v>0</v>
      </c>
      <c r="O34" s="289">
        <v>0</v>
      </c>
      <c r="P34" s="289">
        <v>2773.552047984044</v>
      </c>
      <c r="Q34" s="289">
        <v>408.9404473046036</v>
      </c>
      <c r="R34" s="289">
        <v>0</v>
      </c>
      <c r="S34" s="289">
        <v>0</v>
      </c>
      <c r="T34" s="289">
        <v>0</v>
      </c>
      <c r="U34" s="289">
        <v>0</v>
      </c>
      <c r="V34" s="289">
        <v>0</v>
      </c>
      <c r="W34" s="289">
        <v>2.355027</v>
      </c>
      <c r="X34" s="289">
        <v>0</v>
      </c>
      <c r="Y34" s="289">
        <v>0</v>
      </c>
      <c r="Z34" s="289">
        <v>0</v>
      </c>
      <c r="AA34" s="289">
        <v>0</v>
      </c>
      <c r="AB34" s="289">
        <v>0</v>
      </c>
      <c r="AC34" s="289">
        <v>0</v>
      </c>
      <c r="AD34" s="289">
        <v>0</v>
      </c>
      <c r="AE34" s="289">
        <v>0</v>
      </c>
      <c r="AF34" s="289">
        <v>0</v>
      </c>
      <c r="AG34" s="289">
        <v>0</v>
      </c>
      <c r="AH34" s="289">
        <v>0</v>
      </c>
      <c r="AI34" s="289">
        <v>0</v>
      </c>
      <c r="AJ34" s="289">
        <v>0</v>
      </c>
      <c r="AK34" s="289">
        <v>0</v>
      </c>
      <c r="AL34" s="289">
        <v>4861.102372326479</v>
      </c>
      <c r="AM34" s="289">
        <v>0</v>
      </c>
      <c r="AN34" s="289">
        <v>5981.807465963328</v>
      </c>
      <c r="AO34" s="289">
        <v>0</v>
      </c>
      <c r="AP34" s="289">
        <v>0.13408902405308265</v>
      </c>
      <c r="AQ34" s="286">
        <v>7024.66679927758</v>
      </c>
      <c r="AR34" s="287"/>
    </row>
    <row r="35" spans="2:44" s="290" customFormat="1" ht="30" customHeight="1">
      <c r="B35" s="301"/>
      <c r="C35" s="292" t="s">
        <v>22</v>
      </c>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4">
        <v>7027.628234930446</v>
      </c>
      <c r="AR35" s="295"/>
    </row>
    <row r="36" spans="2:46" s="2" customFormat="1" ht="30" customHeight="1">
      <c r="B36" s="7"/>
      <c r="C36" s="288" t="s">
        <v>14</v>
      </c>
      <c r="D36" s="289">
        <v>0</v>
      </c>
      <c r="E36" s="289">
        <v>9.949976</v>
      </c>
      <c r="F36" s="289">
        <v>0</v>
      </c>
      <c r="G36" s="289">
        <v>0</v>
      </c>
      <c r="H36" s="289">
        <v>0</v>
      </c>
      <c r="I36" s="289">
        <v>20.601047905306253</v>
      </c>
      <c r="J36" s="289">
        <v>4.65112</v>
      </c>
      <c r="K36" s="289">
        <v>0</v>
      </c>
      <c r="L36" s="289">
        <v>0</v>
      </c>
      <c r="M36" s="289">
        <v>0</v>
      </c>
      <c r="N36" s="289">
        <v>0</v>
      </c>
      <c r="O36" s="289">
        <v>0</v>
      </c>
      <c r="P36" s="289">
        <v>17931.429607880975</v>
      </c>
      <c r="Q36" s="289">
        <v>607.4981674287396</v>
      </c>
      <c r="R36" s="289">
        <v>0</v>
      </c>
      <c r="S36" s="289">
        <v>0</v>
      </c>
      <c r="T36" s="289">
        <v>0</v>
      </c>
      <c r="U36" s="289">
        <v>0</v>
      </c>
      <c r="V36" s="289">
        <v>0</v>
      </c>
      <c r="W36" s="289">
        <v>18210.950682000002</v>
      </c>
      <c r="X36" s="289">
        <v>0</v>
      </c>
      <c r="Y36" s="289">
        <v>0</v>
      </c>
      <c r="Z36" s="289">
        <v>0</v>
      </c>
      <c r="AA36" s="289">
        <v>0</v>
      </c>
      <c r="AB36" s="289">
        <v>0</v>
      </c>
      <c r="AC36" s="289">
        <v>0</v>
      </c>
      <c r="AD36" s="289">
        <v>0</v>
      </c>
      <c r="AE36" s="289">
        <v>0</v>
      </c>
      <c r="AF36" s="289">
        <v>0</v>
      </c>
      <c r="AG36" s="289">
        <v>0</v>
      </c>
      <c r="AH36" s="289">
        <v>0</v>
      </c>
      <c r="AI36" s="289">
        <v>0</v>
      </c>
      <c r="AJ36" s="289">
        <v>0</v>
      </c>
      <c r="AK36" s="289">
        <v>0</v>
      </c>
      <c r="AL36" s="289">
        <v>10051.077292902533</v>
      </c>
      <c r="AM36" s="289">
        <v>0</v>
      </c>
      <c r="AN36" s="289">
        <v>16766.209840170784</v>
      </c>
      <c r="AO36" s="289">
        <v>0</v>
      </c>
      <c r="AP36" s="289">
        <v>0.2329278407520044</v>
      </c>
      <c r="AQ36" s="286">
        <v>31801.300331064547</v>
      </c>
      <c r="AR36" s="287"/>
      <c r="AT36" s="153"/>
    </row>
    <row r="37" spans="2:44" s="2" customFormat="1" ht="16.5" customHeight="1">
      <c r="B37" s="10"/>
      <c r="C37" s="303" t="s">
        <v>165</v>
      </c>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286">
        <v>748.7009289999994</v>
      </c>
      <c r="AR37" s="287"/>
    </row>
    <row r="38" spans="2:44" s="2" customFormat="1" ht="30" customHeight="1">
      <c r="B38" s="7"/>
      <c r="C38" s="305" t="s">
        <v>15</v>
      </c>
      <c r="D38" s="289">
        <v>0</v>
      </c>
      <c r="E38" s="289">
        <v>77.11916913860537</v>
      </c>
      <c r="F38" s="289">
        <v>0</v>
      </c>
      <c r="G38" s="289">
        <v>0</v>
      </c>
      <c r="H38" s="289">
        <v>0</v>
      </c>
      <c r="I38" s="289">
        <v>223.6041539740355</v>
      </c>
      <c r="J38" s="289">
        <v>618.6821972613868</v>
      </c>
      <c r="K38" s="289">
        <v>0</v>
      </c>
      <c r="L38" s="289">
        <v>0</v>
      </c>
      <c r="M38" s="289">
        <v>0</v>
      </c>
      <c r="N38" s="289">
        <v>0</v>
      </c>
      <c r="O38" s="289">
        <v>149.51565319033946</v>
      </c>
      <c r="P38" s="289">
        <v>49961.39839711693</v>
      </c>
      <c r="Q38" s="289">
        <v>3901.3998784265914</v>
      </c>
      <c r="R38" s="289">
        <v>0</v>
      </c>
      <c r="S38" s="289">
        <v>0</v>
      </c>
      <c r="T38" s="289">
        <v>0</v>
      </c>
      <c r="U38" s="289">
        <v>0</v>
      </c>
      <c r="V38" s="289">
        <v>0</v>
      </c>
      <c r="W38" s="289">
        <v>19501.644485608336</v>
      </c>
      <c r="X38" s="289">
        <v>33.272739839646114</v>
      </c>
      <c r="Y38" s="289">
        <v>0</v>
      </c>
      <c r="Z38" s="289">
        <v>0</v>
      </c>
      <c r="AA38" s="289">
        <v>71.75828125893767</v>
      </c>
      <c r="AB38" s="289">
        <v>0</v>
      </c>
      <c r="AC38" s="289">
        <v>0</v>
      </c>
      <c r="AD38" s="289">
        <v>0</v>
      </c>
      <c r="AE38" s="289">
        <v>14.01130531849599</v>
      </c>
      <c r="AF38" s="289">
        <v>85.04266421052566</v>
      </c>
      <c r="AG38" s="289">
        <v>301.85044986549343</v>
      </c>
      <c r="AH38" s="289">
        <v>55.16008657923737</v>
      </c>
      <c r="AI38" s="289">
        <v>166.30453237100605</v>
      </c>
      <c r="AJ38" s="289">
        <v>0</v>
      </c>
      <c r="AK38" s="289">
        <v>0</v>
      </c>
      <c r="AL38" s="289">
        <v>81571.81425087978</v>
      </c>
      <c r="AM38" s="289">
        <v>0</v>
      </c>
      <c r="AN38" s="289">
        <v>106208.3851460577</v>
      </c>
      <c r="AO38" s="289">
        <v>10.710595607132982</v>
      </c>
      <c r="AP38" s="289">
        <v>7375.924433526873</v>
      </c>
      <c r="AQ38" s="286">
        <v>135912.50013911552</v>
      </c>
      <c r="AR38" s="287"/>
    </row>
    <row r="39" spans="2:44" s="2" customFormat="1" ht="30" customHeight="1">
      <c r="B39" s="7"/>
      <c r="C39" s="283" t="s">
        <v>126</v>
      </c>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286">
        <v>143934.4048541804</v>
      </c>
      <c r="AR39" s="287"/>
    </row>
    <row r="40" spans="2:44" s="253" customFormat="1" ht="30" customHeight="1">
      <c r="B40" s="258"/>
      <c r="C40" s="298" t="s">
        <v>24</v>
      </c>
      <c r="D40" s="299"/>
      <c r="E40" s="306"/>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307"/>
      <c r="AR40" s="282"/>
    </row>
    <row r="41" spans="2:44" s="2" customFormat="1" ht="16.5" customHeight="1">
      <c r="B41" s="10"/>
      <c r="C41" s="303" t="s">
        <v>166</v>
      </c>
      <c r="D41" s="284">
        <v>0</v>
      </c>
      <c r="E41" s="284">
        <v>0.3200435346644482</v>
      </c>
      <c r="F41" s="284">
        <v>0</v>
      </c>
      <c r="G41" s="284">
        <v>0</v>
      </c>
      <c r="H41" s="284">
        <v>0</v>
      </c>
      <c r="I41" s="284">
        <v>0.26750657616809514</v>
      </c>
      <c r="J41" s="284">
        <v>10.273799511900302</v>
      </c>
      <c r="K41" s="284">
        <v>0</v>
      </c>
      <c r="L41" s="284">
        <v>0</v>
      </c>
      <c r="M41" s="284">
        <v>0</v>
      </c>
      <c r="N41" s="284">
        <v>0</v>
      </c>
      <c r="O41" s="284">
        <v>4.17228535351891</v>
      </c>
      <c r="P41" s="284">
        <v>958.1312689815841</v>
      </c>
      <c r="Q41" s="284">
        <v>64.1227538824113</v>
      </c>
      <c r="R41" s="284">
        <v>0</v>
      </c>
      <c r="S41" s="284">
        <v>0</v>
      </c>
      <c r="T41" s="284">
        <v>0</v>
      </c>
      <c r="U41" s="284">
        <v>0</v>
      </c>
      <c r="V41" s="284">
        <v>0</v>
      </c>
      <c r="W41" s="284">
        <v>26.74532135342616</v>
      </c>
      <c r="X41" s="284">
        <v>0</v>
      </c>
      <c r="Y41" s="284">
        <v>0</v>
      </c>
      <c r="Z41" s="284">
        <v>0</v>
      </c>
      <c r="AA41" s="284">
        <v>3.084299277345218</v>
      </c>
      <c r="AB41" s="284">
        <v>0</v>
      </c>
      <c r="AC41" s="284">
        <v>0</v>
      </c>
      <c r="AD41" s="284">
        <v>0</v>
      </c>
      <c r="AE41" s="284">
        <v>0.008609</v>
      </c>
      <c r="AF41" s="284">
        <v>0.8093724080729886</v>
      </c>
      <c r="AG41" s="284">
        <v>1.485819917333386</v>
      </c>
      <c r="AH41" s="284">
        <v>0.05064908295327464</v>
      </c>
      <c r="AI41" s="284">
        <v>3.3551614711086537</v>
      </c>
      <c r="AJ41" s="284">
        <v>0</v>
      </c>
      <c r="AK41" s="284">
        <v>0</v>
      </c>
      <c r="AL41" s="284">
        <v>5474.204661502921</v>
      </c>
      <c r="AM41" s="284">
        <v>0</v>
      </c>
      <c r="AN41" s="284">
        <v>3418.400289793189</v>
      </c>
      <c r="AO41" s="284">
        <v>0.17560527508985346</v>
      </c>
      <c r="AP41" s="284">
        <v>11.378287086812275</v>
      </c>
      <c r="AQ41" s="286">
        <v>4988.49286700425</v>
      </c>
      <c r="AR41" s="287"/>
    </row>
    <row r="42" spans="2:44" s="2" customFormat="1" ht="16.5" customHeight="1">
      <c r="B42" s="11"/>
      <c r="C42" s="308" t="s">
        <v>167</v>
      </c>
      <c r="D42" s="284">
        <v>0</v>
      </c>
      <c r="E42" s="284">
        <v>0.051595874481614595</v>
      </c>
      <c r="F42" s="284">
        <v>0</v>
      </c>
      <c r="G42" s="284">
        <v>0</v>
      </c>
      <c r="H42" s="284">
        <v>0</v>
      </c>
      <c r="I42" s="284">
        <v>0.3253048526403096</v>
      </c>
      <c r="J42" s="284">
        <v>0.6406456327940973</v>
      </c>
      <c r="K42" s="284">
        <v>0</v>
      </c>
      <c r="L42" s="284">
        <v>0</v>
      </c>
      <c r="M42" s="284">
        <v>0</v>
      </c>
      <c r="N42" s="284">
        <v>0</v>
      </c>
      <c r="O42" s="284">
        <v>1.3186213469726293</v>
      </c>
      <c r="P42" s="284">
        <v>464.04691704740753</v>
      </c>
      <c r="Q42" s="284">
        <v>274.5417556486038</v>
      </c>
      <c r="R42" s="284">
        <v>0</v>
      </c>
      <c r="S42" s="284">
        <v>0</v>
      </c>
      <c r="T42" s="284">
        <v>0</v>
      </c>
      <c r="U42" s="284">
        <v>0</v>
      </c>
      <c r="V42" s="284">
        <v>0</v>
      </c>
      <c r="W42" s="284">
        <v>33.08232258246751</v>
      </c>
      <c r="X42" s="284">
        <v>0</v>
      </c>
      <c r="Y42" s="284">
        <v>0</v>
      </c>
      <c r="Z42" s="284">
        <v>0</v>
      </c>
      <c r="AA42" s="284">
        <v>0.04831193055070471</v>
      </c>
      <c r="AB42" s="284">
        <v>0</v>
      </c>
      <c r="AC42" s="284">
        <v>0</v>
      </c>
      <c r="AD42" s="284">
        <v>0</v>
      </c>
      <c r="AE42" s="284">
        <v>1.2508852759192701</v>
      </c>
      <c r="AF42" s="284">
        <v>0.5042162012717721</v>
      </c>
      <c r="AG42" s="284">
        <v>2.9853162405308264</v>
      </c>
      <c r="AH42" s="284">
        <v>0.477678</v>
      </c>
      <c r="AI42" s="284">
        <v>0.9331301304948852</v>
      </c>
      <c r="AJ42" s="284">
        <v>0</v>
      </c>
      <c r="AK42" s="284">
        <v>0</v>
      </c>
      <c r="AL42" s="284">
        <v>3484.0339363645307</v>
      </c>
      <c r="AM42" s="284">
        <v>0</v>
      </c>
      <c r="AN42" s="284">
        <v>5577.874845879332</v>
      </c>
      <c r="AO42" s="284">
        <v>0.1852300727121924</v>
      </c>
      <c r="AP42" s="284">
        <v>24.931762179954262</v>
      </c>
      <c r="AQ42" s="286">
        <v>4933.616237630332</v>
      </c>
      <c r="AR42" s="309"/>
    </row>
    <row r="43" spans="2:44" s="310" customFormat="1" ht="59.25" customHeight="1">
      <c r="B43" s="311"/>
      <c r="C43" s="393" t="s">
        <v>168</v>
      </c>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3"/>
      <c r="AR43" s="312"/>
    </row>
    <row r="44" spans="2:42" s="2" customFormat="1" ht="18" customHeight="1">
      <c r="B44" s="25" t="s">
        <v>155</v>
      </c>
      <c r="C44" s="288"/>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row>
    <row r="45" spans="2:42" s="2" customFormat="1" ht="18" customHeight="1">
      <c r="B45" s="13"/>
      <c r="C45" s="288"/>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row>
    <row r="46" spans="2:42" s="2" customFormat="1" ht="18" customHeight="1">
      <c r="B46" s="8"/>
      <c r="C46" s="288"/>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row>
  </sheetData>
  <sheetProtection formatCells="0" formatColumns="0"/>
  <mergeCells count="5">
    <mergeCell ref="C43:AQ43"/>
    <mergeCell ref="C2:AQ2"/>
    <mergeCell ref="C3:AQ3"/>
    <mergeCell ref="C4:AQ4"/>
    <mergeCell ref="C5:AQ5"/>
  </mergeCells>
  <conditionalFormatting sqref="AQ28 AQ35 AQ39 AQ37 AQ9:AQ14 D16:AQ20 D23:AQ27 D30:AQ34 D36:AQ36 D38:AQ38 D41:AQ42 D9:AP13">
    <cfRule type="expression" priority="3" dxfId="0" stopIfTrue="1">
      <formula>AND(D9&lt;&gt;"",OR(D9&lt;0,NOT(ISNUMBER(D9))))</formula>
    </cfRule>
  </conditionalFormatting>
  <printOptions/>
  <pageMargins left="0.7480314960629921" right="0.3937007874015748" top="0.984251968503937" bottom="0.984251968503937" header="0.5118110236220472" footer="0.5118110236220472"/>
  <pageSetup horizontalDpi="600" verticalDpi="600" orientation="landscape" paperSize="9" scale="40" r:id="rId1"/>
  <headerFooter alignWithMargins="0">
    <oddFooter>&amp;C2010 Triennial Central Bank Survey</oddFooter>
  </headerFooter>
</worksheet>
</file>

<file path=xl/worksheets/sheet4.xml><?xml version="1.0" encoding="utf-8"?>
<worksheet xmlns="http://schemas.openxmlformats.org/spreadsheetml/2006/main" xmlns:r="http://schemas.openxmlformats.org/officeDocument/2006/relationships">
  <sheetPr codeName="Sheet4">
    <tabColor indexed="43"/>
    <pageSetUpPr fitToPage="1"/>
  </sheetPr>
  <dimension ref="A1:BN58"/>
  <sheetViews>
    <sheetView zoomScale="60" zoomScaleNormal="60" zoomScalePageLayoutView="0" workbookViewId="0" topLeftCell="A1">
      <pane xSplit="3" ySplit="13" topLeftCell="AI38" activePane="bottomRight" state="frozen"/>
      <selection pane="topLeft" activeCell="AS48" sqref="AS48"/>
      <selection pane="topRight" activeCell="AS48" sqref="AS48"/>
      <selection pane="bottomLeft" activeCell="AS48" sqref="AS48"/>
      <selection pane="bottomRight" activeCell="G20" sqref="G20"/>
    </sheetView>
  </sheetViews>
  <sheetFormatPr defaultColWidth="9.00390625" defaultRowHeight="12"/>
  <cols>
    <col min="1" max="1" width="2.75390625" style="74" customWidth="1"/>
    <col min="2" max="2" width="9.125" style="74" customWidth="1"/>
    <col min="3" max="3" width="37.375" style="74" customWidth="1"/>
    <col min="4" max="15" width="9.125" style="74" customWidth="1"/>
    <col min="16" max="16" width="15.625" style="74" bestFit="1" customWidth="1"/>
    <col min="17" max="17" width="10.00390625" style="74" bestFit="1" customWidth="1"/>
    <col min="18" max="33" width="9.125" style="74" customWidth="1"/>
    <col min="34" max="34" width="11.75390625" style="74" bestFit="1" customWidth="1"/>
    <col min="35" max="35" width="11.75390625" style="74" customWidth="1"/>
    <col min="36" max="16384" width="9.125" style="74" customWidth="1"/>
  </cols>
  <sheetData>
    <row r="1" spans="1:33" s="30" customFormat="1" ht="27" customHeight="1">
      <c r="A1" s="26" t="s">
        <v>20</v>
      </c>
      <c r="B1" s="27"/>
      <c r="C1" s="27"/>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9"/>
      <c r="AG1" s="29"/>
    </row>
    <row r="2" spans="1:33" s="30" customFormat="1" ht="18" customHeight="1">
      <c r="A2" s="31"/>
      <c r="B2" s="32"/>
      <c r="C2" s="32"/>
      <c r="D2" s="33"/>
      <c r="E2" s="34"/>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5"/>
    </row>
    <row r="3" spans="1:33" s="30" customFormat="1" ht="18" customHeight="1" thickBot="1">
      <c r="A3" s="32"/>
      <c r="B3" s="36" t="s">
        <v>1</v>
      </c>
      <c r="C3" s="36"/>
      <c r="D3" s="33"/>
      <c r="E3" s="33"/>
      <c r="F3" s="33"/>
      <c r="G3" s="33"/>
      <c r="H3" s="33"/>
      <c r="I3" s="33"/>
      <c r="J3" s="33"/>
      <c r="K3" s="33"/>
      <c r="L3" s="33"/>
      <c r="M3" s="33"/>
      <c r="N3" s="33"/>
      <c r="O3" s="33"/>
      <c r="P3" s="33"/>
      <c r="R3" s="33"/>
      <c r="S3" s="33"/>
      <c r="T3" s="33"/>
      <c r="U3" s="33"/>
      <c r="V3" s="33"/>
      <c r="W3" s="33"/>
      <c r="X3" s="33"/>
      <c r="Y3" s="33"/>
      <c r="Z3" s="33"/>
      <c r="AA3" s="33"/>
      <c r="AB3" s="33"/>
      <c r="AC3" s="33"/>
      <c r="AD3" s="33"/>
      <c r="AE3" s="33"/>
      <c r="AF3" s="33"/>
      <c r="AG3" s="37"/>
    </row>
    <row r="4" spans="1:33" s="30" customFormat="1" ht="18" customHeight="1" thickBot="1">
      <c r="A4" s="32"/>
      <c r="B4" s="36" t="s">
        <v>2</v>
      </c>
      <c r="C4" s="36"/>
      <c r="D4" s="33"/>
      <c r="E4" s="33"/>
      <c r="F4" s="33"/>
      <c r="G4" s="33"/>
      <c r="H4" s="33"/>
      <c r="I4" s="33"/>
      <c r="J4" s="33"/>
      <c r="K4" s="33"/>
      <c r="L4" s="33"/>
      <c r="M4" s="33"/>
      <c r="N4" s="33"/>
      <c r="O4" s="33"/>
      <c r="P4" s="75" t="s">
        <v>109</v>
      </c>
      <c r="Q4" s="240">
        <v>0.005</v>
      </c>
      <c r="R4" s="33"/>
      <c r="S4" s="33"/>
      <c r="T4" s="33"/>
      <c r="U4" s="33"/>
      <c r="V4" s="33"/>
      <c r="W4" s="33"/>
      <c r="X4" s="33"/>
      <c r="Y4" s="33"/>
      <c r="Z4" s="33"/>
      <c r="AA4" s="33"/>
      <c r="AB4" s="33"/>
      <c r="AC4" s="33"/>
      <c r="AD4" s="33"/>
      <c r="AE4" s="33"/>
      <c r="AF4" s="33"/>
      <c r="AG4" s="37"/>
    </row>
    <row r="5" spans="1:35" s="30" customFormat="1" ht="18" customHeight="1">
      <c r="A5" s="31"/>
      <c r="B5" s="32"/>
      <c r="C5" s="32"/>
      <c r="D5" s="33"/>
      <c r="E5" s="33"/>
      <c r="F5" s="33"/>
      <c r="G5" s="33"/>
      <c r="H5" s="33"/>
      <c r="I5" s="33"/>
      <c r="J5" s="33"/>
      <c r="K5" s="33"/>
      <c r="L5" s="33"/>
      <c r="M5" s="33"/>
      <c r="N5" s="33"/>
      <c r="O5" s="33"/>
      <c r="P5" s="33"/>
      <c r="R5" s="33"/>
      <c r="S5" s="33"/>
      <c r="T5" s="33"/>
      <c r="U5" s="33"/>
      <c r="V5" s="33"/>
      <c r="W5" s="33"/>
      <c r="X5" s="33"/>
      <c r="Y5" s="33"/>
      <c r="Z5" s="33"/>
      <c r="AA5" s="33"/>
      <c r="AB5" s="33"/>
      <c r="AC5" s="33"/>
      <c r="AD5" s="33"/>
      <c r="AE5" s="33"/>
      <c r="AF5" s="33"/>
      <c r="AG5" s="37"/>
      <c r="AH5" s="83"/>
      <c r="AI5" s="83"/>
    </row>
    <row r="6" spans="1:35" s="30" customFormat="1" ht="18" customHeight="1">
      <c r="A6" s="36"/>
      <c r="B6" s="36" t="s">
        <v>79</v>
      </c>
      <c r="C6" s="36"/>
      <c r="D6" s="33"/>
      <c r="E6" s="33"/>
      <c r="F6" s="33"/>
      <c r="G6" s="33"/>
      <c r="H6" s="33"/>
      <c r="I6" s="33"/>
      <c r="J6" s="33"/>
      <c r="K6" s="33"/>
      <c r="L6" s="33"/>
      <c r="M6" s="33"/>
      <c r="N6" s="33"/>
      <c r="O6" s="33"/>
      <c r="P6" s="33"/>
      <c r="Q6" s="83"/>
      <c r="R6" s="33"/>
      <c r="S6" s="33"/>
      <c r="T6" s="33"/>
      <c r="U6" s="33"/>
      <c r="V6" s="33"/>
      <c r="W6" s="33"/>
      <c r="X6" s="33"/>
      <c r="Y6" s="33"/>
      <c r="Z6" s="33"/>
      <c r="AA6" s="33"/>
      <c r="AB6" s="33"/>
      <c r="AC6" s="33"/>
      <c r="AD6" s="33"/>
      <c r="AE6" s="33"/>
      <c r="AF6" s="33"/>
      <c r="AG6" s="37"/>
      <c r="AH6" s="83"/>
      <c r="AI6" s="83"/>
    </row>
    <row r="7" spans="1:33" s="30" customFormat="1" ht="18" customHeight="1">
      <c r="A7" s="36"/>
      <c r="B7" s="36" t="s">
        <v>104</v>
      </c>
      <c r="C7" s="36"/>
      <c r="D7" s="33"/>
      <c r="E7" s="33"/>
      <c r="F7" s="33"/>
      <c r="G7" s="33"/>
      <c r="H7" s="33"/>
      <c r="I7" s="33"/>
      <c r="J7" s="33"/>
      <c r="K7" s="33"/>
      <c r="L7" s="33"/>
      <c r="M7" s="33"/>
      <c r="N7" s="33"/>
      <c r="O7" s="33"/>
      <c r="P7" s="85"/>
      <c r="Q7" s="83"/>
      <c r="R7" s="33"/>
      <c r="S7" s="33"/>
      <c r="T7" s="33"/>
      <c r="U7" s="33"/>
      <c r="V7" s="33"/>
      <c r="W7" s="33"/>
      <c r="X7" s="33"/>
      <c r="Y7" s="33"/>
      <c r="Z7" s="33"/>
      <c r="AA7" s="33"/>
      <c r="AB7" s="33"/>
      <c r="AC7" s="33"/>
      <c r="AD7" s="33"/>
      <c r="AE7" s="33"/>
      <c r="AF7" s="33"/>
      <c r="AG7" s="37"/>
    </row>
    <row r="8" spans="1:33" s="30" customFormat="1" ht="18" customHeight="1">
      <c r="A8" s="36"/>
      <c r="B8" s="38" t="s">
        <v>3</v>
      </c>
      <c r="C8" s="38"/>
      <c r="D8" s="33"/>
      <c r="E8" s="33"/>
      <c r="F8" s="33"/>
      <c r="G8" s="33"/>
      <c r="H8" s="33"/>
      <c r="I8" s="33"/>
      <c r="J8" s="33"/>
      <c r="K8" s="33"/>
      <c r="L8" s="33"/>
      <c r="M8" s="33"/>
      <c r="N8" s="33"/>
      <c r="O8" s="33"/>
      <c r="P8" s="85"/>
      <c r="R8" s="33"/>
      <c r="S8" s="33"/>
      <c r="T8" s="33"/>
      <c r="U8" s="33"/>
      <c r="V8" s="33"/>
      <c r="W8" s="33"/>
      <c r="X8" s="33"/>
      <c r="Y8" s="33"/>
      <c r="Z8" s="33"/>
      <c r="AA8" s="33"/>
      <c r="AB8" s="33"/>
      <c r="AC8" s="33"/>
      <c r="AD8" s="33"/>
      <c r="AE8" s="33"/>
      <c r="AF8" s="33"/>
      <c r="AG8" s="37"/>
    </row>
    <row r="9" spans="1:33" s="30" customFormat="1" ht="18" customHeight="1">
      <c r="A9" s="36"/>
      <c r="B9" s="38"/>
      <c r="C9" s="38"/>
      <c r="D9" s="33"/>
      <c r="E9" s="33"/>
      <c r="F9" s="33"/>
      <c r="G9" s="33"/>
      <c r="H9" s="33"/>
      <c r="I9" s="33"/>
      <c r="J9" s="33"/>
      <c r="K9" s="33"/>
      <c r="L9" s="33"/>
      <c r="M9" s="33"/>
      <c r="N9" s="33"/>
      <c r="O9" s="33"/>
      <c r="P9" s="85"/>
      <c r="R9" s="33"/>
      <c r="S9" s="33"/>
      <c r="T9" s="33"/>
      <c r="U9" s="33"/>
      <c r="V9" s="33"/>
      <c r="W9" s="33"/>
      <c r="X9" s="33"/>
      <c r="Y9" s="33"/>
      <c r="Z9" s="33"/>
      <c r="AA9" s="33"/>
      <c r="AB9" s="33"/>
      <c r="AC9" s="33"/>
      <c r="AD9" s="33"/>
      <c r="AE9" s="33"/>
      <c r="AF9" s="33"/>
      <c r="AG9" s="37"/>
    </row>
    <row r="10" spans="1:33" s="30" customFormat="1" ht="18" customHeight="1">
      <c r="A10" s="36"/>
      <c r="B10" s="38"/>
      <c r="C10" s="38"/>
      <c r="D10" s="33"/>
      <c r="E10" s="33"/>
      <c r="F10" s="33"/>
      <c r="G10" s="33"/>
      <c r="H10" s="33"/>
      <c r="I10" s="33"/>
      <c r="J10" s="33"/>
      <c r="K10" s="33"/>
      <c r="L10" s="33"/>
      <c r="M10" s="33"/>
      <c r="N10" s="33"/>
      <c r="O10" s="33"/>
      <c r="P10" s="85"/>
      <c r="R10" s="33"/>
      <c r="S10" s="33"/>
      <c r="T10" s="33"/>
      <c r="U10" s="33"/>
      <c r="V10" s="33"/>
      <c r="W10" s="33"/>
      <c r="X10" s="33"/>
      <c r="Y10" s="33"/>
      <c r="Z10" s="33"/>
      <c r="AA10" s="33"/>
      <c r="AB10" s="33"/>
      <c r="AC10" s="33"/>
      <c r="AD10" s="33"/>
      <c r="AE10" s="33"/>
      <c r="AF10" s="33"/>
      <c r="AG10" s="37"/>
    </row>
    <row r="11" spans="1:28" s="43" customFormat="1" ht="18" customHeight="1">
      <c r="A11" s="39"/>
      <c r="B11" s="40"/>
      <c r="C11" s="40"/>
      <c r="D11" s="41"/>
      <c r="E11" s="41"/>
      <c r="F11" s="41"/>
      <c r="G11" s="42"/>
      <c r="H11" s="42"/>
      <c r="I11" s="42"/>
      <c r="J11" s="41"/>
      <c r="K11" s="41"/>
      <c r="L11" s="41"/>
      <c r="M11" s="41"/>
      <c r="N11" s="41"/>
      <c r="O11" s="41"/>
      <c r="P11" s="41"/>
      <c r="Q11" s="41"/>
      <c r="R11" s="41"/>
      <c r="S11" s="41"/>
      <c r="T11" s="41"/>
      <c r="U11" s="41"/>
      <c r="V11" s="41"/>
      <c r="W11" s="41"/>
      <c r="X11" s="41"/>
      <c r="Y11" s="41"/>
      <c r="Z11" s="41"/>
      <c r="AA11" s="41"/>
      <c r="AB11" s="41"/>
    </row>
    <row r="12" spans="1:45" s="47" customFormat="1" ht="49.5" customHeight="1">
      <c r="A12" s="44"/>
      <c r="B12" s="45"/>
      <c r="C12" s="46"/>
      <c r="D12" s="397" t="s">
        <v>5</v>
      </c>
      <c r="E12" s="395" t="s">
        <v>53</v>
      </c>
      <c r="F12" s="395" t="s">
        <v>6</v>
      </c>
      <c r="G12" s="395" t="s">
        <v>7</v>
      </c>
      <c r="H12" s="395" t="s">
        <v>8</v>
      </c>
      <c r="I12" s="395" t="s">
        <v>147</v>
      </c>
      <c r="J12" s="399" t="s">
        <v>85</v>
      </c>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1"/>
      <c r="AS12" s="395" t="s">
        <v>9</v>
      </c>
    </row>
    <row r="13" spans="1:45" s="47" customFormat="1" ht="27.75" customHeight="1">
      <c r="A13" s="48"/>
      <c r="B13" s="49" t="s">
        <v>4</v>
      </c>
      <c r="C13" s="50"/>
      <c r="D13" s="398"/>
      <c r="E13" s="396"/>
      <c r="F13" s="396"/>
      <c r="G13" s="396"/>
      <c r="H13" s="396"/>
      <c r="I13" s="396"/>
      <c r="J13" s="51" t="s">
        <v>110</v>
      </c>
      <c r="K13" s="51" t="s">
        <v>145</v>
      </c>
      <c r="L13" s="51" t="s">
        <v>111</v>
      </c>
      <c r="M13" s="51" t="s">
        <v>62</v>
      </c>
      <c r="N13" s="51" t="s">
        <v>112</v>
      </c>
      <c r="O13" s="51" t="s">
        <v>75</v>
      </c>
      <c r="P13" s="51" t="s">
        <v>113</v>
      </c>
      <c r="Q13" s="51" t="s">
        <v>63</v>
      </c>
      <c r="R13" s="51" t="s">
        <v>61</v>
      </c>
      <c r="S13" s="51" t="s">
        <v>114</v>
      </c>
      <c r="T13" s="51" t="s">
        <v>64</v>
      </c>
      <c r="U13" s="51" t="s">
        <v>65</v>
      </c>
      <c r="V13" s="51" t="s">
        <v>76</v>
      </c>
      <c r="W13" s="51" t="s">
        <v>115</v>
      </c>
      <c r="X13" s="51" t="s">
        <v>77</v>
      </c>
      <c r="Y13" s="51" t="s">
        <v>66</v>
      </c>
      <c r="Z13" s="51" t="s">
        <v>116</v>
      </c>
      <c r="AA13" s="51" t="s">
        <v>117</v>
      </c>
      <c r="AB13" s="51" t="s">
        <v>67</v>
      </c>
      <c r="AC13" s="51" t="s">
        <v>118</v>
      </c>
      <c r="AD13" s="51" t="s">
        <v>81</v>
      </c>
      <c r="AE13" s="51" t="s">
        <v>78</v>
      </c>
      <c r="AF13" s="51" t="s">
        <v>119</v>
      </c>
      <c r="AG13" s="51" t="s">
        <v>68</v>
      </c>
      <c r="AH13" s="51" t="s">
        <v>69</v>
      </c>
      <c r="AI13" s="51" t="s">
        <v>146</v>
      </c>
      <c r="AJ13" s="51" t="s">
        <v>70</v>
      </c>
      <c r="AK13" s="51" t="s">
        <v>120</v>
      </c>
      <c r="AL13" s="51" t="s">
        <v>82</v>
      </c>
      <c r="AM13" s="51" t="s">
        <v>122</v>
      </c>
      <c r="AN13" s="51" t="s">
        <v>71</v>
      </c>
      <c r="AO13" s="51" t="s">
        <v>72</v>
      </c>
      <c r="AP13" s="51" t="s">
        <v>73</v>
      </c>
      <c r="AQ13" s="51" t="s">
        <v>74</v>
      </c>
      <c r="AR13" s="51" t="s">
        <v>123</v>
      </c>
      <c r="AS13" s="396"/>
    </row>
    <row r="14" spans="1:48" s="47" customFormat="1" ht="18" customHeight="1">
      <c r="A14" s="52"/>
      <c r="B14" s="53" t="s">
        <v>21</v>
      </c>
      <c r="C14" s="54"/>
      <c r="D14" s="55"/>
      <c r="E14" s="55" t="s">
        <v>10</v>
      </c>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V14" s="56"/>
    </row>
    <row r="15" spans="1:48" s="47" customFormat="1" ht="18" customHeight="1">
      <c r="A15" s="52"/>
      <c r="B15" s="53" t="s">
        <v>58</v>
      </c>
      <c r="C15" s="54"/>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V15" s="56"/>
    </row>
    <row r="16" spans="1:48" s="47" customFormat="1" ht="18" customHeight="1">
      <c r="A16" s="57"/>
      <c r="B16" s="58" t="s">
        <v>106</v>
      </c>
      <c r="C16" s="59"/>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87">
        <f>+IF(1!AR14&lt;&gt;"",IF((1+OUT_1_Check!$Q$4)*SUM(1!D14:AQ14)&lt;2*1!AR14,1,IF((1-OUT_1_Check!$Q$4)*SUM(1!D14:AQ14)&gt;2*1!AR14,1,0)),IF(SUM(1!D14:AQ14)&lt;&gt;0,1,0))</f>
        <v>1</v>
      </c>
      <c r="AT16" s="108"/>
      <c r="AV16" s="56"/>
    </row>
    <row r="17" spans="1:66" s="56" customFormat="1" ht="18" customHeight="1">
      <c r="A17" s="60"/>
      <c r="B17" s="58" t="s">
        <v>107</v>
      </c>
      <c r="C17" s="59"/>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87">
        <f>+IF(1!AR15&lt;&gt;"",IF((1+OUT_1_Check!$Q$4)*SUM(1!D15:AQ15)&lt;2*1!AR15,1,IF((1-OUT_1_Check!$Q$4)*SUM(1!D15:AQ15)&gt;2*1!AR15,1,0)),IF(SUM(1!D15:AQ15)&lt;&gt;0,1,0))</f>
        <v>0</v>
      </c>
      <c r="AT17" s="47"/>
      <c r="AU17" s="47"/>
      <c r="AW17" s="47"/>
      <c r="AX17" s="47"/>
      <c r="AY17" s="47"/>
      <c r="AZ17" s="47"/>
      <c r="BA17" s="47"/>
      <c r="BB17" s="47"/>
      <c r="BC17" s="47"/>
      <c r="BD17" s="47"/>
      <c r="BE17" s="47"/>
      <c r="BF17" s="47"/>
      <c r="BG17" s="47"/>
      <c r="BH17" s="47"/>
      <c r="BI17" s="47"/>
      <c r="BJ17" s="47"/>
      <c r="BK17" s="47"/>
      <c r="BL17" s="47"/>
      <c r="BM17" s="47"/>
      <c r="BN17" s="47"/>
    </row>
    <row r="18" spans="1:66" s="56" customFormat="1" ht="18" customHeight="1">
      <c r="A18" s="60"/>
      <c r="B18" s="58" t="s">
        <v>108</v>
      </c>
      <c r="C18" s="59"/>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87">
        <f>+IF(1!AR16&lt;&gt;"",IF((1+OUT_1_Check!$Q$4)*SUM(1!D16:AQ16)&lt;2*1!AR16,1,IF((1-OUT_1_Check!$Q$4)*SUM(1!D16:AQ16)&gt;2*1!AR16,1,0)),IF(SUM(1!D16:AQ16)&lt;&gt;0,1,0))</f>
        <v>1</v>
      </c>
      <c r="AT18" s="47"/>
      <c r="AU18" s="47"/>
      <c r="AW18" s="47"/>
      <c r="AX18" s="47"/>
      <c r="AY18" s="47"/>
      <c r="AZ18" s="47"/>
      <c r="BA18" s="47"/>
      <c r="BB18" s="47"/>
      <c r="BC18" s="47"/>
      <c r="BD18" s="47"/>
      <c r="BE18" s="47"/>
      <c r="BF18" s="47"/>
      <c r="BG18" s="47"/>
      <c r="BH18" s="47"/>
      <c r="BI18" s="47"/>
      <c r="BJ18" s="47"/>
      <c r="BK18" s="47"/>
      <c r="BL18" s="47"/>
      <c r="BM18" s="47"/>
      <c r="BN18" s="47"/>
    </row>
    <row r="19" spans="1:48" s="47" customFormat="1" ht="18" customHeight="1">
      <c r="A19" s="57"/>
      <c r="B19" s="59" t="s">
        <v>11</v>
      </c>
      <c r="C19" s="59"/>
      <c r="D19" s="77">
        <f>+IF(1!D17&lt;&gt;"",IF((1+OUT_1_Check!$Q$4)*SUM(1!D14:D16)&lt;1!D17,1,IF((1-OUT_1_Check!$Q$4)*SUM(1!D14:D16)&gt;1!D17,1,0)),IF(SUM(1!D14:D16)&lt;&gt;0,1,0))</f>
        <v>0</v>
      </c>
      <c r="E19" s="77">
        <f>+IF(1!E17&lt;&gt;"",IF((1+OUT_1_Check!$Q$4)*SUM(1!E14:E16)&lt;1!E17,1,IF((1-OUT_1_Check!$Q$4)*SUM(1!E14:E16)&gt;1!E17,1,0)),IF(SUM(1!E14:E16)&lt;&gt;0,1,0))</f>
        <v>1</v>
      </c>
      <c r="F19" s="77">
        <f>+IF(1!F17&lt;&gt;"",IF((1+OUT_1_Check!$Q$4)*SUM(1!F14:F16)&lt;1!F17,1,IF((1-OUT_1_Check!$Q$4)*SUM(1!F14:F16)&gt;1!F17,1,0)),IF(SUM(1!F14:F16)&lt;&gt;0,1,0))</f>
        <v>0</v>
      </c>
      <c r="G19" s="77">
        <f>+IF(1!G17&lt;&gt;"",IF((1+OUT_1_Check!$Q$4)*SUM(1!G14:G16)&lt;1!G17,1,IF((1-OUT_1_Check!$Q$4)*SUM(1!G14:G16)&gt;1!G17,1,0)),IF(SUM(1!G14:G16)&lt;&gt;0,1,0))</f>
        <v>0</v>
      </c>
      <c r="H19" s="77">
        <f>+IF(1!H17&lt;&gt;"",IF((1+OUT_1_Check!$Q$4)*SUM(1!H14:H16)&lt;1!H17,1,IF((1-OUT_1_Check!$Q$4)*SUM(1!H14:H16)&gt;1!H17,1,0)),IF(SUM(1!H14:H16)&lt;&gt;0,1,0))</f>
        <v>0</v>
      </c>
      <c r="I19" s="77">
        <f>+IF(1!I17&lt;&gt;"",IF((1+OUT_1_Check!$Q$4)*SUM(1!I14:I16)&lt;1!I17,1,IF((1-OUT_1_Check!$Q$4)*SUM(1!I14:I16)&gt;1!I17,1,0)),IF(SUM(1!I14:I16)&lt;&gt;0,1,0))</f>
        <v>1</v>
      </c>
      <c r="J19" s="77">
        <f>+IF(1!J17&lt;&gt;"",IF((1+OUT_1_Check!$Q$4)*SUM(1!J14:J16)&lt;1!J17,1,IF((1-OUT_1_Check!$Q$4)*SUM(1!J14:J16)&gt;1!J17,1,0)),IF(SUM(1!J14:J16)&lt;&gt;0,1,0))</f>
        <v>1</v>
      </c>
      <c r="K19" s="77">
        <f>+IF(1!L17&lt;&gt;"",IF((1+OUT_1_Check!$Q$4)*SUM(1!L14:L16)&lt;1!L17,1,IF((1-OUT_1_Check!$Q$4)*SUM(1!L14:L16)&gt;1!L17,1,0)),IF(SUM(1!L14:L16)&lt;&gt;0,1,0))</f>
        <v>0</v>
      </c>
      <c r="L19" s="77">
        <f>+IF(1!M17&lt;&gt;"",IF((1+OUT_1_Check!$Q$4)*SUM(1!M14:M16)&lt;1!M17,1,IF((1-OUT_1_Check!$Q$4)*SUM(1!M14:M16)&gt;1!M17,1,0)),IF(SUM(1!M14:M16)&lt;&gt;0,1,0))</f>
        <v>0</v>
      </c>
      <c r="M19" s="77">
        <f>+IF(1!N17&lt;&gt;"",IF((1+OUT_1_Check!$Q$4)*SUM(1!N14:N16)&lt;1!N17,1,IF((1-OUT_1_Check!$Q$4)*SUM(1!N14:N16)&gt;1!N17,1,0)),IF(SUM(1!N14:N16)&lt;&gt;0,1,0))</f>
        <v>0</v>
      </c>
      <c r="N19" s="77">
        <f>+IF(1!P17&lt;&gt;"",IF((1+OUT_1_Check!$Q$4)*SUM(1!P14:P16)&lt;1!P17,1,IF((1-OUT_1_Check!$Q$4)*SUM(1!P14:P16)&gt;1!P17,1,0)),IF(SUM(1!P14:P16)&lt;&gt;0,1,0))</f>
        <v>1</v>
      </c>
      <c r="O19" s="77">
        <f>+IF(1!Q17&lt;&gt;"",IF((1+OUT_1_Check!$Q$4)*SUM(1!Q14:Q16)&lt;1!Q17,1,IF((1-OUT_1_Check!$Q$4)*SUM(1!Q14:Q16)&gt;1!Q17,1,0)),IF(SUM(1!Q14:Q16)&lt;&gt;0,1,0))</f>
        <v>1</v>
      </c>
      <c r="P19" s="77">
        <f>+IF(1!R17&lt;&gt;"",IF((1+OUT_1_Check!$Q$4)*SUM(1!R14:R16)&lt;1!R17,1,IF((1-OUT_1_Check!$Q$4)*SUM(1!R14:R16)&gt;1!R17,1,0)),IF(SUM(1!R14:R16)&lt;&gt;0,1,0))</f>
        <v>0</v>
      </c>
      <c r="Q19" s="77">
        <f>+IF(1!S17&lt;&gt;"",IF((1+OUT_1_Check!$Q$4)*SUM(1!S14:S16)&lt;1!S17,1,IF((1-OUT_1_Check!$Q$4)*SUM(1!S14:S16)&gt;1!S17,1,0)),IF(SUM(1!S14:S16)&lt;&gt;0,1,0))</f>
        <v>0</v>
      </c>
      <c r="R19" s="77">
        <f>+IF(1!T17&lt;&gt;"",IF((1+OUT_1_Check!$Q$4)*SUM(1!T14:T16)&lt;1!T17,1,IF((1-OUT_1_Check!$Q$4)*SUM(1!T14:T16)&gt;1!T17,1,0)),IF(SUM(1!T14:T16)&lt;&gt;0,1,0))</f>
        <v>0</v>
      </c>
      <c r="S19" s="77">
        <f>+IF(1!U17&lt;&gt;"",IF((1+OUT_1_Check!$Q$4)*SUM(1!U14:U16)&lt;1!U17,1,IF((1-OUT_1_Check!$Q$4)*SUM(1!U14:U16)&gt;1!U17,1,0)),IF(SUM(1!U14:U16)&lt;&gt;0,1,0))</f>
        <v>0</v>
      </c>
      <c r="T19" s="77">
        <f>+IF(1!V17&lt;&gt;"",IF((1+OUT_1_Check!$Q$4)*SUM(1!V14:V16)&lt;1!V17,1,IF((1-OUT_1_Check!$Q$4)*SUM(1!V14:V16)&gt;1!V17,1,0)),IF(SUM(1!V14:V16)&lt;&gt;0,1,0))</f>
        <v>0</v>
      </c>
      <c r="U19" s="77">
        <f>+IF(1!W17&lt;&gt;"",IF((1+OUT_1_Check!$Q$4)*SUM(1!W14:W16)&lt;1!W17,1,IF((1-OUT_1_Check!$Q$4)*SUM(1!W14:W16)&gt;1!W17,1,0)),IF(SUM(1!W14:W16)&lt;&gt;0,1,0))</f>
        <v>1</v>
      </c>
      <c r="V19" s="77">
        <f>+IF(1!X17&lt;&gt;"",IF((1+OUT_1_Check!$Q$4)*SUM(1!X14:X16)&lt;1!X17,1,IF((1-OUT_1_Check!$Q$4)*SUM(1!X14:X16)&gt;1!X17,1,0)),IF(SUM(1!X14:X16)&lt;&gt;0,1,0))</f>
        <v>1</v>
      </c>
      <c r="W19" s="77" t="e">
        <f>+IF(1!#REF!&lt;&gt;"",IF((1+OUT_1_Check!$Q$4)*SUM(1!#REF!)&lt;1!#REF!,1,IF((1-OUT_1_Check!$Q$4)*SUM(1!#REF!)&gt;1!#REF!,1,0)),IF(SUM(1!#REF!)&lt;&gt;0,1,0))</f>
        <v>#REF!</v>
      </c>
      <c r="X19" s="77" t="e">
        <f>+IF(1!#REF!&lt;&gt;"",IF((1+OUT_1_Check!$Q$4)*SUM(1!#REF!)&lt;1!#REF!,1,IF((1-OUT_1_Check!$Q$4)*SUM(1!#REF!)&gt;1!#REF!,1,0)),IF(SUM(1!#REF!)&lt;&gt;0,1,0))</f>
        <v>#REF!</v>
      </c>
      <c r="Y19" s="77">
        <f>+IF(1!Y17&lt;&gt;"",IF((1+OUT_1_Check!$Q$4)*SUM(1!Y14:Y16)&lt;1!Y17,1,IF((1-OUT_1_Check!$Q$4)*SUM(1!Y14:Y16)&gt;1!Y17,1,0)),IF(SUM(1!Y14:Y16)&lt;&gt;0,1,0))</f>
        <v>0</v>
      </c>
      <c r="Z19" s="77">
        <f>+IF(1!Z17&lt;&gt;"",IF((1+OUT_1_Check!$Q$4)*SUM(1!Z14:Z16)&lt;1!Z17,1,IF((1-OUT_1_Check!$Q$4)*SUM(1!Z14:Z16)&gt;1!Z17,1,0)),IF(SUM(1!Z14:Z16)&lt;&gt;0,1,0))</f>
        <v>0</v>
      </c>
      <c r="AA19" s="77">
        <f>+IF(1!AA17&lt;&gt;"",IF((1+OUT_1_Check!$Q$4)*SUM(1!AA14:AA16)&lt;1!AA17,1,IF((1-OUT_1_Check!$Q$4)*SUM(1!AA14:AA16)&gt;1!AA17,1,0)),IF(SUM(1!AA14:AA16)&lt;&gt;0,1,0))</f>
        <v>1</v>
      </c>
      <c r="AB19" s="77">
        <f>+IF(1!AB17&lt;&gt;"",IF((1+OUT_1_Check!$Q$4)*SUM(1!AB14:AB16)&lt;1!AB17,1,IF((1-OUT_1_Check!$Q$4)*SUM(1!AB14:AB16)&gt;1!AB17,1,0)),IF(SUM(1!AB14:AB16)&lt;&gt;0,1,0))</f>
        <v>0</v>
      </c>
      <c r="AC19" s="77">
        <f>+IF(1!AC17&lt;&gt;"",IF((1+OUT_1_Check!$Q$4)*SUM(1!AC14:AC16)&lt;1!AC17,1,IF((1-OUT_1_Check!$Q$4)*SUM(1!AC14:AC16)&gt;1!AC17,1,0)),IF(SUM(1!AC14:AC16)&lt;&gt;0,1,0))</f>
        <v>0</v>
      </c>
      <c r="AD19" s="77">
        <f>+IF(1!AD17&lt;&gt;"",IF((1+OUT_1_Check!$Q$4)*SUM(1!AD14:AD16)&lt;1!AD17,1,IF((1-OUT_1_Check!$Q$4)*SUM(1!AD14:AD16)&gt;1!AD17,1,0)),IF(SUM(1!AD14:AD16)&lt;&gt;0,1,0))</f>
        <v>0</v>
      </c>
      <c r="AE19" s="77">
        <f>+IF(1!AE17&lt;&gt;"",IF((1+OUT_1_Check!$Q$4)*SUM(1!AE14:AE16)&lt;1!AE17,1,IF((1-OUT_1_Check!$Q$4)*SUM(1!AE14:AE16)&gt;1!AE17,1,0)),IF(SUM(1!AE14:AE16)&lt;&gt;0,1,0))</f>
        <v>1</v>
      </c>
      <c r="AF19" s="77">
        <f>+IF(1!AF17&lt;&gt;"",IF((1+OUT_1_Check!$Q$4)*SUM(1!AF14:AF16)&lt;1!AF17,1,IF((1-OUT_1_Check!$Q$4)*SUM(1!AF14:AF16)&gt;1!AF17,1,0)),IF(SUM(1!AF14:AF16)&lt;&gt;0,1,0))</f>
        <v>1</v>
      </c>
      <c r="AG19" s="77">
        <f>+IF(1!AG17&lt;&gt;"",IF((1+OUT_1_Check!$Q$4)*SUM(1!AG14:AG16)&lt;1!AG17,1,IF((1-OUT_1_Check!$Q$4)*SUM(1!AG14:AG16)&gt;1!AG17,1,0)),IF(SUM(1!AG14:AG16)&lt;&gt;0,1,0))</f>
        <v>1</v>
      </c>
      <c r="AH19" s="77">
        <f>+IF(1!AH17&lt;&gt;"",IF((1+OUT_1_Check!$Q$4)*SUM(1!AH14:AH16)&lt;1!AH17,1,IF((1-OUT_1_Check!$Q$4)*SUM(1!AH14:AH16)&gt;1!AH17,1,0)),IF(SUM(1!AH14:AH16)&lt;&gt;0,1,0))</f>
        <v>1</v>
      </c>
      <c r="AI19" s="77">
        <f>+IF(1!AI17&lt;&gt;"",IF((1+OUT_1_Check!$Q$4)*SUM(1!AI14:AI16)&lt;1!AI17,1,IF((1-OUT_1_Check!$Q$4)*SUM(1!AI14:AI16)&gt;1!AI17,1,0)),IF(SUM(1!AI14:AI16)&lt;&gt;0,1,0))</f>
        <v>1</v>
      </c>
      <c r="AJ19" s="77">
        <f>+IF(1!AJ17&lt;&gt;"",IF((1+OUT_1_Check!$Q$4)*SUM(1!AJ14:AJ16)&lt;1!AJ17,1,IF((1-OUT_1_Check!$Q$4)*SUM(1!AJ14:AJ16)&gt;1!AJ17,1,0)),IF(SUM(1!AJ14:AJ16)&lt;&gt;0,1,0))</f>
        <v>0</v>
      </c>
      <c r="AK19" s="77">
        <f>+IF(1!AK17&lt;&gt;"",IF((1+OUT_1_Check!$Q$4)*SUM(1!AK14:AK16)&lt;1!AK17,1,IF((1-OUT_1_Check!$Q$4)*SUM(1!AK14:AK16)&gt;1!AK17,1,0)),IF(SUM(1!AK14:AK16)&lt;&gt;0,1,0))</f>
        <v>0</v>
      </c>
      <c r="AL19" s="77">
        <f>+IF(1!AL17&lt;&gt;"",IF((1+OUT_1_Check!$Q$4)*SUM(1!AL14:AL16)&lt;1!AL17,1,IF((1-OUT_1_Check!$Q$4)*SUM(1!AL14:AL16)&gt;1!AL17,1,0)),IF(SUM(1!AL14:AL16)&lt;&gt;0,1,0))</f>
        <v>1</v>
      </c>
      <c r="AM19" s="77" t="e">
        <f>+IF(1!#REF!&lt;&gt;"",IF((1+OUT_1_Check!$Q$4)*SUM(1!#REF!)&lt;1!#REF!,1,IF((1-OUT_1_Check!$Q$4)*SUM(1!#REF!)&gt;1!#REF!,1,0)),IF(SUM(1!#REF!)&lt;&gt;0,1,0))</f>
        <v>#REF!</v>
      </c>
      <c r="AN19" s="77">
        <f>+IF(1!AM17&lt;&gt;"",IF((1+OUT_1_Check!$Q$4)*SUM(1!AM14:AM16)&lt;1!AM17,1,IF((1-OUT_1_Check!$Q$4)*SUM(1!AM14:AM16)&gt;1!AM17,1,0)),IF(SUM(1!AM14:AM16)&lt;&gt;0,1,0))</f>
        <v>0</v>
      </c>
      <c r="AO19" s="77">
        <f>+IF(1!AN17&lt;&gt;"",IF((1+OUT_1_Check!$Q$4)*SUM(1!AN14:AN16)&lt;1!AN17,1,IF((1-OUT_1_Check!$Q$4)*SUM(1!AN14:AN16)&gt;1!AN17,1,0)),IF(SUM(1!AN14:AN16)&lt;&gt;0,1,0))</f>
        <v>1</v>
      </c>
      <c r="AP19" s="77">
        <f>+IF(1!AO17&lt;&gt;"",IF((1+OUT_1_Check!$Q$4)*SUM(1!AO14:AO16)&lt;1!AO17,1,IF((1-OUT_1_Check!$Q$4)*SUM(1!AO14:AO16)&gt;1!AO17,1,0)),IF(SUM(1!AO14:AO16)&lt;&gt;0,1,0))</f>
        <v>1</v>
      </c>
      <c r="AQ19" s="77">
        <f>+IF(1!AP17&lt;&gt;"",IF((1+OUT_1_Check!$Q$4)*SUM(1!AP14:AP16)&lt;1!AP17,1,IF((1-OUT_1_Check!$Q$4)*SUM(1!AP14:AP16)&gt;1!AP17,1,0)),IF(SUM(1!AP14:AP16)&lt;&gt;0,1,0))</f>
        <v>1</v>
      </c>
      <c r="AR19" s="77">
        <f>+IF(1!AQ17&lt;&gt;"",IF((1+OUT_1_Check!$Q$4)*SUM(1!AQ14:AQ16)&lt;1!AQ17,1,IF((1-OUT_1_Check!$Q$4)*SUM(1!AQ14:AQ16)&gt;1!AQ17,1,0)),IF(SUM(1!AQ14:AQ16)&lt;&gt;0,1,0))</f>
        <v>1</v>
      </c>
      <c r="AS19" s="87">
        <f>+IF(1!AR17&lt;&gt;"",IF((1+OUT_1_Check!$Q$4)*SUM(1!D17:AQ17)&lt;2*1!AR17,1,IF((1-OUT_1_Check!$Q$4)*SUM(1!D17:AQ17)&gt;2*1!AR17,1,0)),IF(SUM(1!D17:AQ17)&lt;&gt;0,1,0))</f>
        <v>1</v>
      </c>
      <c r="AV19" s="56"/>
    </row>
    <row r="20" spans="1:48" s="47" customFormat="1" ht="18" customHeight="1">
      <c r="A20" s="60"/>
      <c r="B20" s="59" t="s">
        <v>22</v>
      </c>
      <c r="C20" s="5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90">
        <f>+IF(1!AR19&lt;&gt;"",IF(1!AR19&lt;1!AR17,1,0),IF(1!AR17&lt;&gt;0,1,0))</f>
        <v>0</v>
      </c>
      <c r="AV20" s="56"/>
    </row>
    <row r="21" spans="1:45" s="47" customFormat="1" ht="18" customHeight="1">
      <c r="A21" s="60"/>
      <c r="B21" s="62"/>
      <c r="C21" s="62"/>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row>
    <row r="22" spans="1:45" s="47" customFormat="1" ht="18" customHeight="1">
      <c r="A22" s="52"/>
      <c r="B22" s="53" t="s">
        <v>23</v>
      </c>
      <c r="C22" s="54"/>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row>
    <row r="23" spans="1:45" s="47" customFormat="1" ht="18" customHeight="1">
      <c r="A23" s="57"/>
      <c r="B23" s="58" t="s">
        <v>106</v>
      </c>
      <c r="C23" s="59"/>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87">
        <f>+IF(1!AR21&lt;&gt;"",IF((1+OUT_1_Check!$Q$4)*SUM(1!D21:AQ21)&lt;2*1!AR21,1,IF((1-OUT_1_Check!$Q$4)*SUM(1!D21:AQ21)&gt;2*1!AR21,1,0)),IF(SUM(1!D21:AQ21)&lt;&gt;0,1,0))</f>
        <v>0</v>
      </c>
    </row>
    <row r="24" spans="1:48" s="47" customFormat="1" ht="18" customHeight="1">
      <c r="A24" s="60"/>
      <c r="B24" s="58" t="s">
        <v>107</v>
      </c>
      <c r="C24" s="59"/>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87">
        <f>+IF(1!AR22&lt;&gt;"",IF((1+OUT_1_Check!$Q$4)*SUM(1!D22:AQ22)&lt;2*1!AR22,1,IF((1-OUT_1_Check!$Q$4)*SUM(1!D22:AQ22)&gt;2*1!AR22,1,0)),IF(SUM(1!D22:AQ22)&lt;&gt;0,1,0))</f>
        <v>0</v>
      </c>
      <c r="AV24" s="56"/>
    </row>
    <row r="25" spans="1:45" s="47" customFormat="1" ht="18" customHeight="1">
      <c r="A25" s="60"/>
      <c r="B25" s="58" t="s">
        <v>108</v>
      </c>
      <c r="C25" s="59"/>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87">
        <f>+IF(1!AR23&lt;&gt;"",IF((1+OUT_1_Check!$Q$4)*SUM(1!D23:AQ23)&lt;2*1!AR23,1,IF((1-OUT_1_Check!$Q$4)*SUM(1!D23:AQ23)&gt;2*1!AR23,1,0)),IF(SUM(1!D23:AQ23)&lt;&gt;0,1,0))</f>
        <v>1</v>
      </c>
    </row>
    <row r="26" spans="1:45" s="47" customFormat="1" ht="18" customHeight="1">
      <c r="A26" s="57"/>
      <c r="B26" s="59" t="s">
        <v>11</v>
      </c>
      <c r="C26" s="59"/>
      <c r="D26" s="77">
        <f>+IF(1!D24&lt;&gt;"",IF((1+OUT_1_Check!$Q$4)*SUM(1!D21:D23)&lt;1!D24,1,IF((1-OUT_1_Check!$Q$4)*SUM(1!D21:D23)&gt;1!D24,1,0)),IF(SUM(1!D21:D23)&lt;&gt;0,1,0))</f>
        <v>0</v>
      </c>
      <c r="E26" s="77">
        <f>+IF(1!E24&lt;&gt;"",IF((1+OUT_1_Check!$Q$4)*SUM(1!E21:E23)&lt;1!E24,1,IF((1-OUT_1_Check!$Q$4)*SUM(1!E21:E23)&gt;1!E24,1,0)),IF(SUM(1!E21:E23)&lt;&gt;0,1,0))</f>
        <v>1</v>
      </c>
      <c r="F26" s="77">
        <f>+IF(1!F24&lt;&gt;"",IF((1+OUT_1_Check!$Q$4)*SUM(1!F21:F23)&lt;1!F24,1,IF((1-OUT_1_Check!$Q$4)*SUM(1!F21:F23)&gt;1!F24,1,0)),IF(SUM(1!F21:F23)&lt;&gt;0,1,0))</f>
        <v>0</v>
      </c>
      <c r="G26" s="77">
        <f>+IF(1!G24&lt;&gt;"",IF((1+OUT_1_Check!$Q$4)*SUM(1!G21:G23)&lt;1!G24,1,IF((1-OUT_1_Check!$Q$4)*SUM(1!G21:G23)&gt;1!G24,1,0)),IF(SUM(1!G21:G23)&lt;&gt;0,1,0))</f>
        <v>0</v>
      </c>
      <c r="H26" s="77">
        <f>+IF(1!H24&lt;&gt;"",IF((1+OUT_1_Check!$Q$4)*SUM(1!H21:H23)&lt;1!H24,1,IF((1-OUT_1_Check!$Q$4)*SUM(1!H21:H23)&gt;1!H24,1,0)),IF(SUM(1!H21:H23)&lt;&gt;0,1,0))</f>
        <v>0</v>
      </c>
      <c r="I26" s="77">
        <f>+IF(1!I24&lt;&gt;"",IF((1+OUT_1_Check!$Q$4)*SUM(1!I21:I23)&lt;1!I24,1,IF((1-OUT_1_Check!$Q$4)*SUM(1!I21:I23)&gt;1!I24,1,0)),IF(SUM(1!I21:I23)&lt;&gt;0,1,0))</f>
        <v>1</v>
      </c>
      <c r="J26" s="77">
        <f>+IF(1!J24&lt;&gt;"",IF((1+OUT_1_Check!$Q$4)*SUM(1!J21:J23)&lt;1!J24,1,IF((1-OUT_1_Check!$Q$4)*SUM(1!J21:J23)&gt;1!J24,1,0)),IF(SUM(1!J21:J23)&lt;&gt;0,1,0))</f>
        <v>1</v>
      </c>
      <c r="K26" s="77">
        <f>+IF(1!L24&lt;&gt;"",IF((1+OUT_1_Check!$Q$4)*SUM(1!L21:L23)&lt;1!L24,1,IF((1-OUT_1_Check!$Q$4)*SUM(1!L21:L23)&gt;1!L24,1,0)),IF(SUM(1!L21:L23)&lt;&gt;0,1,0))</f>
        <v>0</v>
      </c>
      <c r="L26" s="77">
        <f>+IF(1!M24&lt;&gt;"",IF((1+OUT_1_Check!$Q$4)*SUM(1!M21:M23)&lt;1!M24,1,IF((1-OUT_1_Check!$Q$4)*SUM(1!M21:M23)&gt;1!M24,1,0)),IF(SUM(1!M21:M23)&lt;&gt;0,1,0))</f>
        <v>0</v>
      </c>
      <c r="M26" s="77">
        <f>+IF(1!N24&lt;&gt;"",IF((1+OUT_1_Check!$Q$4)*SUM(1!N21:N23)&lt;1!N24,1,IF((1-OUT_1_Check!$Q$4)*SUM(1!N21:N23)&gt;1!N24,1,0)),IF(SUM(1!N21:N23)&lt;&gt;0,1,0))</f>
        <v>0</v>
      </c>
      <c r="N26" s="77">
        <f>+IF(1!P24&lt;&gt;"",IF((1+OUT_1_Check!$Q$4)*SUM(1!P21:P23)&lt;1!P24,1,IF((1-OUT_1_Check!$Q$4)*SUM(1!P21:P23)&gt;1!P24,1,0)),IF(SUM(1!P21:P23)&lt;&gt;0,1,0))</f>
        <v>1</v>
      </c>
      <c r="O26" s="77">
        <f>+IF(1!Q24&lt;&gt;"",IF((1+OUT_1_Check!$Q$4)*SUM(1!Q21:Q23)&lt;1!Q24,1,IF((1-OUT_1_Check!$Q$4)*SUM(1!Q21:Q23)&gt;1!Q24,1,0)),IF(SUM(1!Q21:Q23)&lt;&gt;0,1,0))</f>
        <v>1</v>
      </c>
      <c r="P26" s="77">
        <f>+IF(1!R24&lt;&gt;"",IF((1+OUT_1_Check!$Q$4)*SUM(1!R21:R23)&lt;1!R24,1,IF((1-OUT_1_Check!$Q$4)*SUM(1!R21:R23)&gt;1!R24,1,0)),IF(SUM(1!R21:R23)&lt;&gt;0,1,0))</f>
        <v>0</v>
      </c>
      <c r="Q26" s="77">
        <f>+IF(1!S24&lt;&gt;"",IF((1+OUT_1_Check!$Q$4)*SUM(1!S21:S23)&lt;1!S24,1,IF((1-OUT_1_Check!$Q$4)*SUM(1!S21:S23)&gt;1!S24,1,0)),IF(SUM(1!S21:S23)&lt;&gt;0,1,0))</f>
        <v>0</v>
      </c>
      <c r="R26" s="77">
        <f>+IF(1!T24&lt;&gt;"",IF((1+OUT_1_Check!$Q$4)*SUM(1!T21:T23)&lt;1!T24,1,IF((1-OUT_1_Check!$Q$4)*SUM(1!T21:T23)&gt;1!T24,1,0)),IF(SUM(1!T21:T23)&lt;&gt;0,1,0))</f>
        <v>0</v>
      </c>
      <c r="S26" s="77">
        <f>+IF(1!U24&lt;&gt;"",IF((1+OUT_1_Check!$Q$4)*SUM(1!U21:U23)&lt;1!U24,1,IF((1-OUT_1_Check!$Q$4)*SUM(1!U21:U23)&gt;1!U24,1,0)),IF(SUM(1!U21:U23)&lt;&gt;0,1,0))</f>
        <v>0</v>
      </c>
      <c r="T26" s="77">
        <f>+IF(1!V24&lt;&gt;"",IF((1+OUT_1_Check!$Q$4)*SUM(1!V21:V23)&lt;1!V24,1,IF((1-OUT_1_Check!$Q$4)*SUM(1!V21:V23)&gt;1!V24,1,0)),IF(SUM(1!V21:V23)&lt;&gt;0,1,0))</f>
        <v>0</v>
      </c>
      <c r="U26" s="77">
        <f>+IF(1!W24&lt;&gt;"",IF((1+OUT_1_Check!$Q$4)*SUM(1!W21:W23)&lt;1!W24,1,IF((1-OUT_1_Check!$Q$4)*SUM(1!W21:W23)&gt;1!W24,1,0)),IF(SUM(1!W21:W23)&lt;&gt;0,1,0))</f>
        <v>1</v>
      </c>
      <c r="V26" s="77">
        <f>+IF(1!X24&lt;&gt;"",IF((1+OUT_1_Check!$Q$4)*SUM(1!X21:X23)&lt;1!X24,1,IF((1-OUT_1_Check!$Q$4)*SUM(1!X21:X23)&gt;1!X24,1,0)),IF(SUM(1!X21:X23)&lt;&gt;0,1,0))</f>
        <v>0</v>
      </c>
      <c r="W26" s="77" t="e">
        <f>+IF(1!#REF!&lt;&gt;"",IF((1+OUT_1_Check!$Q$4)*SUM(1!#REF!)&lt;1!#REF!,1,IF((1-OUT_1_Check!$Q$4)*SUM(1!#REF!)&gt;1!#REF!,1,0)),IF(SUM(1!#REF!)&lt;&gt;0,1,0))</f>
        <v>#REF!</v>
      </c>
      <c r="X26" s="77" t="e">
        <f>+IF(1!#REF!&lt;&gt;"",IF((1+OUT_1_Check!$Q$4)*SUM(1!#REF!)&lt;1!#REF!,1,IF((1-OUT_1_Check!$Q$4)*SUM(1!#REF!)&gt;1!#REF!,1,0)),IF(SUM(1!#REF!)&lt;&gt;0,1,0))</f>
        <v>#REF!</v>
      </c>
      <c r="Y26" s="77">
        <f>+IF(1!Y24&lt;&gt;"",IF((1+OUT_1_Check!$Q$4)*SUM(1!Y21:Y23)&lt;1!Y24,1,IF((1-OUT_1_Check!$Q$4)*SUM(1!Y21:Y23)&gt;1!Y24,1,0)),IF(SUM(1!Y21:Y23)&lt;&gt;0,1,0))</f>
        <v>0</v>
      </c>
      <c r="Z26" s="77">
        <f>+IF(1!Z24&lt;&gt;"",IF((1+OUT_1_Check!$Q$4)*SUM(1!Z21:Z23)&lt;1!Z24,1,IF((1-OUT_1_Check!$Q$4)*SUM(1!Z21:Z23)&gt;1!Z24,1,0)),IF(SUM(1!Z21:Z23)&lt;&gt;0,1,0))</f>
        <v>0</v>
      </c>
      <c r="AA26" s="77">
        <f>+IF(1!AA24&lt;&gt;"",IF((1+OUT_1_Check!$Q$4)*SUM(1!AA21:AA23)&lt;1!AA24,1,IF((1-OUT_1_Check!$Q$4)*SUM(1!AA21:AA23)&gt;1!AA24,1,0)),IF(SUM(1!AA21:AA23)&lt;&gt;0,1,0))</f>
        <v>0</v>
      </c>
      <c r="AB26" s="77">
        <f>+IF(1!AB24&lt;&gt;"",IF((1+OUT_1_Check!$Q$4)*SUM(1!AB21:AB23)&lt;1!AB24,1,IF((1-OUT_1_Check!$Q$4)*SUM(1!AB21:AB23)&gt;1!AB24,1,0)),IF(SUM(1!AB21:AB23)&lt;&gt;0,1,0))</f>
        <v>0</v>
      </c>
      <c r="AC26" s="77">
        <f>+IF(1!AC24&lt;&gt;"",IF((1+OUT_1_Check!$Q$4)*SUM(1!AC21:AC23)&lt;1!AC24,1,IF((1-OUT_1_Check!$Q$4)*SUM(1!AC21:AC23)&gt;1!AC24,1,0)),IF(SUM(1!AC21:AC23)&lt;&gt;0,1,0))</f>
        <v>0</v>
      </c>
      <c r="AD26" s="77">
        <f>+IF(1!AD24&lt;&gt;"",IF((1+OUT_1_Check!$Q$4)*SUM(1!AD21:AD23)&lt;1!AD24,1,IF((1-OUT_1_Check!$Q$4)*SUM(1!AD21:AD23)&gt;1!AD24,1,0)),IF(SUM(1!AD21:AD23)&lt;&gt;0,1,0))</f>
        <v>0</v>
      </c>
      <c r="AE26" s="77">
        <f>+IF(1!AE24&lt;&gt;"",IF((1+OUT_1_Check!$Q$4)*SUM(1!AE21:AE23)&lt;1!AE24,1,IF((1-OUT_1_Check!$Q$4)*SUM(1!AE21:AE23)&gt;1!AE24,1,0)),IF(SUM(1!AE21:AE23)&lt;&gt;0,1,0))</f>
        <v>0</v>
      </c>
      <c r="AF26" s="77">
        <f>+IF(1!AF24&lt;&gt;"",IF((1+OUT_1_Check!$Q$4)*SUM(1!AF21:AF23)&lt;1!AF24,1,IF((1-OUT_1_Check!$Q$4)*SUM(1!AF21:AF23)&gt;1!AF24,1,0)),IF(SUM(1!AF21:AF23)&lt;&gt;0,1,0))</f>
        <v>0</v>
      </c>
      <c r="AG26" s="77">
        <f>+IF(1!AG24&lt;&gt;"",IF((1+OUT_1_Check!$Q$4)*SUM(1!AG21:AG23)&lt;1!AG24,1,IF((1-OUT_1_Check!$Q$4)*SUM(1!AG21:AG23)&gt;1!AG24,1,0)),IF(SUM(1!AG21:AG23)&lt;&gt;0,1,0))</f>
        <v>0</v>
      </c>
      <c r="AH26" s="77">
        <f>+IF(1!AH24&lt;&gt;"",IF((1+OUT_1_Check!$Q$4)*SUM(1!AH21:AH23)&lt;1!AH24,1,IF((1-OUT_1_Check!$Q$4)*SUM(1!AH21:AH23)&gt;1!AH24,1,0)),IF(SUM(1!AH21:AH23)&lt;&gt;0,1,0))</f>
        <v>0</v>
      </c>
      <c r="AI26" s="77">
        <f>+IF(1!AI24&lt;&gt;"",IF((1+OUT_1_Check!$Q$4)*SUM(1!AI21:AI23)&lt;1!AI24,1,IF((1-OUT_1_Check!$Q$4)*SUM(1!AI21:AI23)&gt;1!AI24,1,0)),IF(SUM(1!AI21:AI23)&lt;&gt;0,1,0))</f>
        <v>0</v>
      </c>
      <c r="AJ26" s="77">
        <f>+IF(1!AJ24&lt;&gt;"",IF((1+OUT_1_Check!$Q$4)*SUM(1!AJ21:AJ23)&lt;1!AJ24,1,IF((1-OUT_1_Check!$Q$4)*SUM(1!AJ21:AJ23)&gt;1!AJ24,1,0)),IF(SUM(1!AJ21:AJ23)&lt;&gt;0,1,0))</f>
        <v>0</v>
      </c>
      <c r="AK26" s="77">
        <f>+IF(1!AK24&lt;&gt;"",IF((1+OUT_1_Check!$Q$4)*SUM(1!AK21:AK23)&lt;1!AK24,1,IF((1-OUT_1_Check!$Q$4)*SUM(1!AK21:AK23)&gt;1!AK24,1,0)),IF(SUM(1!AK21:AK23)&lt;&gt;0,1,0))</f>
        <v>0</v>
      </c>
      <c r="AL26" s="77">
        <f>+IF(1!AL24&lt;&gt;"",IF((1+OUT_1_Check!$Q$4)*SUM(1!AL21:AL23)&lt;1!AL24,1,IF((1-OUT_1_Check!$Q$4)*SUM(1!AL21:AL23)&gt;1!AL24,1,0)),IF(SUM(1!AL21:AL23)&lt;&gt;0,1,0))</f>
        <v>1</v>
      </c>
      <c r="AM26" s="77" t="e">
        <f>+IF(1!#REF!&lt;&gt;"",IF((1+OUT_1_Check!$Q$4)*SUM(1!#REF!)&lt;1!#REF!,1,IF((1-OUT_1_Check!$Q$4)*SUM(1!#REF!)&gt;1!#REF!,1,0)),IF(SUM(1!#REF!)&lt;&gt;0,1,0))</f>
        <v>#REF!</v>
      </c>
      <c r="AN26" s="77">
        <f>+IF(1!AM24&lt;&gt;"",IF((1+OUT_1_Check!$Q$4)*SUM(1!AM21:AM23)&lt;1!AM24,1,IF((1-OUT_1_Check!$Q$4)*SUM(1!AM21:AM23)&gt;1!AM24,1,0)),IF(SUM(1!AM21:AM23)&lt;&gt;0,1,0))</f>
        <v>0</v>
      </c>
      <c r="AO26" s="77">
        <f>+IF(1!AN24&lt;&gt;"",IF((1+OUT_1_Check!$Q$4)*SUM(1!AN21:AN23)&lt;1!AN24,1,IF((1-OUT_1_Check!$Q$4)*SUM(1!AN21:AN23)&gt;1!AN24,1,0)),IF(SUM(1!AN21:AN23)&lt;&gt;0,1,0))</f>
        <v>1</v>
      </c>
      <c r="AP26" s="77">
        <f>+IF(1!AO24&lt;&gt;"",IF((1+OUT_1_Check!$Q$4)*SUM(1!AO21:AO23)&lt;1!AO24,1,IF((1-OUT_1_Check!$Q$4)*SUM(1!AO21:AO23)&gt;1!AO24,1,0)),IF(SUM(1!AO21:AO23)&lt;&gt;0,1,0))</f>
        <v>0</v>
      </c>
      <c r="AQ26" s="77">
        <f>+IF(1!AP24&lt;&gt;"",IF((1+OUT_1_Check!$Q$4)*SUM(1!AP21:AP23)&lt;1!AP24,1,IF((1-OUT_1_Check!$Q$4)*SUM(1!AP21:AP23)&gt;1!AP24,1,0)),IF(SUM(1!AP21:AP23)&lt;&gt;0,1,0))</f>
        <v>1</v>
      </c>
      <c r="AR26" s="77">
        <f>+IF(1!AQ24&lt;&gt;"",IF((1+OUT_1_Check!$Q$4)*SUM(1!AQ21:AQ23)&lt;1!AQ24,1,IF((1-OUT_1_Check!$Q$4)*SUM(1!AQ21:AQ23)&gt;1!AQ24,1,0)),IF(SUM(1!AQ21:AQ23)&lt;&gt;0,1,0))</f>
        <v>1</v>
      </c>
      <c r="AS26" s="87">
        <f>+IF(1!AR24&lt;&gt;"",IF((1+OUT_1_Check!$Q$4)*SUM(1!D24:AQ24)&lt;2*1!AR24,1,IF((1-OUT_1_Check!$Q$4)*SUM(1!D24:AQ24)&gt;2*1!AR24,1,0)),IF(SUM(1!D24:AQ24)&lt;&gt;0,1,0))</f>
        <v>1</v>
      </c>
    </row>
    <row r="27" spans="1:66" s="56" customFormat="1" ht="18" customHeight="1">
      <c r="A27" s="52"/>
      <c r="B27" s="54"/>
      <c r="C27" s="54"/>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47"/>
      <c r="AU27" s="47"/>
      <c r="AW27" s="47"/>
      <c r="AX27" s="47"/>
      <c r="AY27" s="47"/>
      <c r="AZ27" s="47"/>
      <c r="BA27" s="47"/>
      <c r="BB27" s="47"/>
      <c r="BC27" s="47"/>
      <c r="BD27" s="47"/>
      <c r="BE27" s="47"/>
      <c r="BF27" s="47"/>
      <c r="BG27" s="47"/>
      <c r="BH27" s="47"/>
      <c r="BI27" s="47"/>
      <c r="BJ27" s="47"/>
      <c r="BK27" s="47"/>
      <c r="BL27" s="47"/>
      <c r="BM27" s="47"/>
      <c r="BN27" s="47"/>
    </row>
    <row r="28" spans="1:66" s="56" customFormat="1" ht="18" customHeight="1">
      <c r="A28" s="64"/>
      <c r="B28" s="53" t="s">
        <v>95</v>
      </c>
      <c r="C28" s="54"/>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47"/>
      <c r="AU28" s="47"/>
      <c r="AW28" s="47"/>
      <c r="AX28" s="47"/>
      <c r="AY28" s="47"/>
      <c r="AZ28" s="47"/>
      <c r="BA28" s="47"/>
      <c r="BB28" s="47"/>
      <c r="BC28" s="47"/>
      <c r="BD28" s="47"/>
      <c r="BE28" s="47"/>
      <c r="BF28" s="47"/>
      <c r="BG28" s="47"/>
      <c r="BH28" s="47"/>
      <c r="BI28" s="47"/>
      <c r="BJ28" s="47"/>
      <c r="BK28" s="47"/>
      <c r="BL28" s="47"/>
      <c r="BM28" s="47"/>
      <c r="BN28" s="47"/>
    </row>
    <row r="29" spans="1:66" s="56" customFormat="1" ht="18" customHeight="1">
      <c r="A29" s="64"/>
      <c r="B29" s="53" t="s">
        <v>12</v>
      </c>
      <c r="C29" s="54"/>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47"/>
      <c r="AU29" s="47"/>
      <c r="AW29" s="47"/>
      <c r="AX29" s="47"/>
      <c r="AY29" s="47"/>
      <c r="AZ29" s="47"/>
      <c r="BA29" s="47"/>
      <c r="BB29" s="47"/>
      <c r="BC29" s="47"/>
      <c r="BD29" s="47"/>
      <c r="BE29" s="47"/>
      <c r="BF29" s="47"/>
      <c r="BG29" s="47"/>
      <c r="BH29" s="47"/>
      <c r="BI29" s="47"/>
      <c r="BJ29" s="47"/>
      <c r="BK29" s="47"/>
      <c r="BL29" s="47"/>
      <c r="BM29" s="47"/>
      <c r="BN29" s="47"/>
    </row>
    <row r="30" spans="1:48" s="47" customFormat="1" ht="18" customHeight="1">
      <c r="A30" s="64"/>
      <c r="B30" s="58" t="s">
        <v>106</v>
      </c>
      <c r="C30" s="59"/>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87">
        <f>+IF(1!AR28&lt;&gt;"",IF((1+OUT_1_Check!$Q$4)*SUM(1!D28:AQ28)&lt;2*1!AR28,1,IF((1-OUT_1_Check!$Q$4)*SUM(1!D28:AQ28)&gt;2*1!AR28,1,0)),IF(SUM(1!D28:AQ28)&lt;&gt;0,1,0))</f>
        <v>1</v>
      </c>
      <c r="AV30" s="56"/>
    </row>
    <row r="31" spans="1:48" s="47" customFormat="1" ht="18" customHeight="1">
      <c r="A31" s="57"/>
      <c r="B31" s="58" t="s">
        <v>107</v>
      </c>
      <c r="C31" s="59"/>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87">
        <f>+IF(1!AR29&lt;&gt;"",IF((1+OUT_1_Check!$Q$4)*SUM(1!D29:AQ29)&lt;2*1!AR29,1,IF((1-OUT_1_Check!$Q$4)*SUM(1!D29:AQ29)&gt;2*1!AR29,1,0)),IF(SUM(1!D29:AQ29)&lt;&gt;0,1,0))</f>
        <v>0</v>
      </c>
      <c r="AV31" s="56"/>
    </row>
    <row r="32" spans="1:48" s="47" customFormat="1" ht="18" customHeight="1">
      <c r="A32" s="52"/>
      <c r="B32" s="58" t="s">
        <v>108</v>
      </c>
      <c r="C32" s="59"/>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87">
        <f>+IF(1!AR30&lt;&gt;"",IF((1+OUT_1_Check!$Q$4)*SUM(1!D30:AQ30)&lt;2*1!AR30,1,IF((1-OUT_1_Check!$Q$4)*SUM(1!D30:AQ30)&gt;2*1!AR30,1,0)),IF(SUM(1!D30:AQ30)&lt;&gt;0,1,0))</f>
        <v>1</v>
      </c>
      <c r="AV32" s="56"/>
    </row>
    <row r="33" spans="1:66" s="56" customFormat="1" ht="18" customHeight="1">
      <c r="A33" s="64"/>
      <c r="B33" s="59" t="s">
        <v>11</v>
      </c>
      <c r="C33" s="59"/>
      <c r="D33" s="77">
        <f>+IF(1!D31&lt;&gt;"",IF((1+OUT_1_Check!$Q$4)*SUM(1!D28:D30)&lt;1!D31,1,IF((1-OUT_1_Check!$Q$4)*SUM(1!D28:D30)&gt;1!D31,1,0)),IF(SUM(1!D28:D30)&lt;&gt;0,1,0))</f>
        <v>0</v>
      </c>
      <c r="E33" s="77">
        <f>+IF(1!E31&lt;&gt;"",IF((1+OUT_1_Check!$Q$4)*SUM(1!E28:E30)&lt;1!E31,1,IF((1-OUT_1_Check!$Q$4)*SUM(1!E28:E30)&gt;1!E31,1,0)),IF(SUM(1!E28:E30)&lt;&gt;0,1,0))</f>
        <v>1</v>
      </c>
      <c r="F33" s="77">
        <f>+IF(1!F31&lt;&gt;"",IF((1+OUT_1_Check!$Q$4)*SUM(1!F28:F30)&lt;1!F31,1,IF((1-OUT_1_Check!$Q$4)*SUM(1!F28:F30)&gt;1!F31,1,0)),IF(SUM(1!F28:F30)&lt;&gt;0,1,0))</f>
        <v>0</v>
      </c>
      <c r="G33" s="77">
        <f>+IF(1!G31&lt;&gt;"",IF((1+OUT_1_Check!$Q$4)*SUM(1!G28:G30)&lt;1!G31,1,IF((1-OUT_1_Check!$Q$4)*SUM(1!G28:G30)&gt;1!G31,1,0)),IF(SUM(1!G28:G30)&lt;&gt;0,1,0))</f>
        <v>0</v>
      </c>
      <c r="H33" s="77">
        <f>+IF(1!H31&lt;&gt;"",IF((1+OUT_1_Check!$Q$4)*SUM(1!H28:H30)&lt;1!H31,1,IF((1-OUT_1_Check!$Q$4)*SUM(1!H28:H30)&gt;1!H31,1,0)),IF(SUM(1!H28:H30)&lt;&gt;0,1,0))</f>
        <v>0</v>
      </c>
      <c r="I33" s="77">
        <f>+IF(1!I31&lt;&gt;"",IF((1+OUT_1_Check!$Q$4)*SUM(1!I28:I30)&lt;1!I31,1,IF((1-OUT_1_Check!$Q$4)*SUM(1!I28:I30)&gt;1!I31,1,0)),IF(SUM(1!I28:I30)&lt;&gt;0,1,0))</f>
        <v>1</v>
      </c>
      <c r="J33" s="77">
        <f>+IF(1!J31&lt;&gt;"",IF((1+OUT_1_Check!$Q$4)*SUM(1!J28:J30)&lt;1!J31,1,IF((1-OUT_1_Check!$Q$4)*SUM(1!J28:J30)&gt;1!J31,1,0)),IF(SUM(1!J28:J30)&lt;&gt;0,1,0))</f>
        <v>1</v>
      </c>
      <c r="K33" s="77">
        <f>+IF(1!L31&lt;&gt;"",IF((1+OUT_1_Check!$Q$4)*SUM(1!L28:L30)&lt;1!L31,1,IF((1-OUT_1_Check!$Q$4)*SUM(1!L28:L30)&gt;1!L31,1,0)),IF(SUM(1!L28:L30)&lt;&gt;0,1,0))</f>
        <v>0</v>
      </c>
      <c r="L33" s="77">
        <f>+IF(1!M31&lt;&gt;"",IF((1+OUT_1_Check!$Q$4)*SUM(1!M28:M30)&lt;1!M31,1,IF((1-OUT_1_Check!$Q$4)*SUM(1!M28:M30)&gt;1!M31,1,0)),IF(SUM(1!M28:M30)&lt;&gt;0,1,0))</f>
        <v>0</v>
      </c>
      <c r="M33" s="77">
        <f>+IF(1!N31&lt;&gt;"",IF((1+OUT_1_Check!$Q$4)*SUM(1!N28:N30)&lt;1!N31,1,IF((1-OUT_1_Check!$Q$4)*SUM(1!N28:N30)&gt;1!N31,1,0)),IF(SUM(1!N28:N30)&lt;&gt;0,1,0))</f>
        <v>0</v>
      </c>
      <c r="N33" s="77">
        <f>+IF(1!P31&lt;&gt;"",IF((1+OUT_1_Check!$Q$4)*SUM(1!P28:P30)&lt;1!P31,1,IF((1-OUT_1_Check!$Q$4)*SUM(1!P28:P30)&gt;1!P31,1,0)),IF(SUM(1!P28:P30)&lt;&gt;0,1,0))</f>
        <v>1</v>
      </c>
      <c r="O33" s="77">
        <f>+IF(1!Q31&lt;&gt;"",IF((1+OUT_1_Check!$Q$4)*SUM(1!Q28:Q30)&lt;1!Q31,1,IF((1-OUT_1_Check!$Q$4)*SUM(1!Q28:Q30)&gt;1!Q31,1,0)),IF(SUM(1!Q28:Q30)&lt;&gt;0,1,0))</f>
        <v>1</v>
      </c>
      <c r="P33" s="77">
        <f>+IF(1!R31&lt;&gt;"",IF((1+OUT_1_Check!$Q$4)*SUM(1!R28:R30)&lt;1!R31,1,IF((1-OUT_1_Check!$Q$4)*SUM(1!R28:R30)&gt;1!R31,1,0)),IF(SUM(1!R28:R30)&lt;&gt;0,1,0))</f>
        <v>0</v>
      </c>
      <c r="Q33" s="77">
        <f>+IF(1!S31&lt;&gt;"",IF((1+OUT_1_Check!$Q$4)*SUM(1!S28:S30)&lt;1!S31,1,IF((1-OUT_1_Check!$Q$4)*SUM(1!S28:S30)&gt;1!S31,1,0)),IF(SUM(1!S28:S30)&lt;&gt;0,1,0))</f>
        <v>0</v>
      </c>
      <c r="R33" s="77">
        <f>+IF(1!T31&lt;&gt;"",IF((1+OUT_1_Check!$Q$4)*SUM(1!T28:T30)&lt;1!T31,1,IF((1-OUT_1_Check!$Q$4)*SUM(1!T28:T30)&gt;1!T31,1,0)),IF(SUM(1!T28:T30)&lt;&gt;0,1,0))</f>
        <v>0</v>
      </c>
      <c r="S33" s="77">
        <f>+IF(1!U31&lt;&gt;"",IF((1+OUT_1_Check!$Q$4)*SUM(1!U28:U30)&lt;1!U31,1,IF((1-OUT_1_Check!$Q$4)*SUM(1!U28:U30)&gt;1!U31,1,0)),IF(SUM(1!U28:U30)&lt;&gt;0,1,0))</f>
        <v>0</v>
      </c>
      <c r="T33" s="77">
        <f>+IF(1!V31&lt;&gt;"",IF((1+OUT_1_Check!$Q$4)*SUM(1!V28:V30)&lt;1!V31,1,IF((1-OUT_1_Check!$Q$4)*SUM(1!V28:V30)&gt;1!V31,1,0)),IF(SUM(1!V28:V30)&lt;&gt;0,1,0))</f>
        <v>0</v>
      </c>
      <c r="U33" s="77">
        <f>+IF(1!W31&lt;&gt;"",IF((1+OUT_1_Check!$Q$4)*SUM(1!W28:W30)&lt;1!W31,1,IF((1-OUT_1_Check!$Q$4)*SUM(1!W28:W30)&gt;1!W31,1,0)),IF(SUM(1!W28:W30)&lt;&gt;0,1,0))</f>
        <v>1</v>
      </c>
      <c r="V33" s="77">
        <f>+IF(1!X31&lt;&gt;"",IF((1+OUT_1_Check!$Q$4)*SUM(1!X28:X30)&lt;1!X31,1,IF((1-OUT_1_Check!$Q$4)*SUM(1!X28:X30)&gt;1!X31,1,0)),IF(SUM(1!X28:X30)&lt;&gt;0,1,0))</f>
        <v>0</v>
      </c>
      <c r="W33" s="77" t="e">
        <f>+IF(1!#REF!&lt;&gt;"",IF((1+OUT_1_Check!$Q$4)*SUM(1!#REF!)&lt;1!#REF!,1,IF((1-OUT_1_Check!$Q$4)*SUM(1!#REF!)&gt;1!#REF!,1,0)),IF(SUM(1!#REF!)&lt;&gt;0,1,0))</f>
        <v>#REF!</v>
      </c>
      <c r="X33" s="77" t="e">
        <f>+IF(1!#REF!&lt;&gt;"",IF((1+OUT_1_Check!$Q$4)*SUM(1!#REF!)&lt;1!#REF!,1,IF((1-OUT_1_Check!$Q$4)*SUM(1!#REF!)&gt;1!#REF!,1,0)),IF(SUM(1!#REF!)&lt;&gt;0,1,0))</f>
        <v>#REF!</v>
      </c>
      <c r="Y33" s="77">
        <f>+IF(1!Y31&lt;&gt;"",IF((1+OUT_1_Check!$Q$4)*SUM(1!Y28:Y30)&lt;1!Y31,1,IF((1-OUT_1_Check!$Q$4)*SUM(1!Y28:Y30)&gt;1!Y31,1,0)),IF(SUM(1!Y28:Y30)&lt;&gt;0,1,0))</f>
        <v>0</v>
      </c>
      <c r="Z33" s="77">
        <f>+IF(1!Z31&lt;&gt;"",IF((1+OUT_1_Check!$Q$4)*SUM(1!Z28:Z30)&lt;1!Z31,1,IF((1-OUT_1_Check!$Q$4)*SUM(1!Z28:Z30)&gt;1!Z31,1,0)),IF(SUM(1!Z28:Z30)&lt;&gt;0,1,0))</f>
        <v>0</v>
      </c>
      <c r="AA33" s="77">
        <f>+IF(1!AA31&lt;&gt;"",IF((1+OUT_1_Check!$Q$4)*SUM(1!AA28:AA30)&lt;1!AA31,1,IF((1-OUT_1_Check!$Q$4)*SUM(1!AA28:AA30)&gt;1!AA31,1,0)),IF(SUM(1!AA28:AA30)&lt;&gt;0,1,0))</f>
        <v>0</v>
      </c>
      <c r="AB33" s="77">
        <f>+IF(1!AB31&lt;&gt;"",IF((1+OUT_1_Check!$Q$4)*SUM(1!AB28:AB30)&lt;1!AB31,1,IF((1-OUT_1_Check!$Q$4)*SUM(1!AB28:AB30)&gt;1!AB31,1,0)),IF(SUM(1!AB28:AB30)&lt;&gt;0,1,0))</f>
        <v>0</v>
      </c>
      <c r="AC33" s="77">
        <f>+IF(1!AC31&lt;&gt;"",IF((1+OUT_1_Check!$Q$4)*SUM(1!AC28:AC30)&lt;1!AC31,1,IF((1-OUT_1_Check!$Q$4)*SUM(1!AC28:AC30)&gt;1!AC31,1,0)),IF(SUM(1!AC28:AC30)&lt;&gt;0,1,0))</f>
        <v>0</v>
      </c>
      <c r="AD33" s="77">
        <f>+IF(1!AD31&lt;&gt;"",IF((1+OUT_1_Check!$Q$4)*SUM(1!AD28:AD30)&lt;1!AD31,1,IF((1-OUT_1_Check!$Q$4)*SUM(1!AD28:AD30)&gt;1!AD31,1,0)),IF(SUM(1!AD28:AD30)&lt;&gt;0,1,0))</f>
        <v>0</v>
      </c>
      <c r="AE33" s="77">
        <f>+IF(1!AE31&lt;&gt;"",IF((1+OUT_1_Check!$Q$4)*SUM(1!AE28:AE30)&lt;1!AE31,1,IF((1-OUT_1_Check!$Q$4)*SUM(1!AE28:AE30)&gt;1!AE31,1,0)),IF(SUM(1!AE28:AE30)&lt;&gt;0,1,0))</f>
        <v>0</v>
      </c>
      <c r="AF33" s="77">
        <f>+IF(1!AF31&lt;&gt;"",IF((1+OUT_1_Check!$Q$4)*SUM(1!AF28:AF30)&lt;1!AF31,1,IF((1-OUT_1_Check!$Q$4)*SUM(1!AF28:AF30)&gt;1!AF31,1,0)),IF(SUM(1!AF28:AF30)&lt;&gt;0,1,0))</f>
        <v>0</v>
      </c>
      <c r="AG33" s="77">
        <f>+IF(1!AG31&lt;&gt;"",IF((1+OUT_1_Check!$Q$4)*SUM(1!AG28:AG30)&lt;1!AG31,1,IF((1-OUT_1_Check!$Q$4)*SUM(1!AG28:AG30)&gt;1!AG31,1,0)),IF(SUM(1!AG28:AG30)&lt;&gt;0,1,0))</f>
        <v>0</v>
      </c>
      <c r="AH33" s="77">
        <f>+IF(1!AH31&lt;&gt;"",IF((1+OUT_1_Check!$Q$4)*SUM(1!AH28:AH30)&lt;1!AH31,1,IF((1-OUT_1_Check!$Q$4)*SUM(1!AH28:AH30)&gt;1!AH31,1,0)),IF(SUM(1!AH28:AH30)&lt;&gt;0,1,0))</f>
        <v>0</v>
      </c>
      <c r="AI33" s="77">
        <f>+IF(1!AI31&lt;&gt;"",IF((1+OUT_1_Check!$Q$4)*SUM(1!AI28:AI30)&lt;1!AI31,1,IF((1-OUT_1_Check!$Q$4)*SUM(1!AI28:AI30)&gt;1!AI31,1,0)),IF(SUM(1!AI28:AI30)&lt;&gt;0,1,0))</f>
        <v>0</v>
      </c>
      <c r="AJ33" s="77">
        <f>+IF(1!AJ31&lt;&gt;"",IF((1+OUT_1_Check!$Q$4)*SUM(1!AJ28:AJ30)&lt;1!AJ31,1,IF((1-OUT_1_Check!$Q$4)*SUM(1!AJ28:AJ30)&gt;1!AJ31,1,0)),IF(SUM(1!AJ28:AJ30)&lt;&gt;0,1,0))</f>
        <v>0</v>
      </c>
      <c r="AK33" s="77">
        <f>+IF(1!AK31&lt;&gt;"",IF((1+OUT_1_Check!$Q$4)*SUM(1!AK28:AK30)&lt;1!AK31,1,IF((1-OUT_1_Check!$Q$4)*SUM(1!AK28:AK30)&gt;1!AK31,1,0)),IF(SUM(1!AK28:AK30)&lt;&gt;0,1,0))</f>
        <v>0</v>
      </c>
      <c r="AL33" s="77">
        <f>+IF(1!AL31&lt;&gt;"",IF((1+OUT_1_Check!$Q$4)*SUM(1!AL28:AL30)&lt;1!AL31,1,IF((1-OUT_1_Check!$Q$4)*SUM(1!AL28:AL30)&gt;1!AL31,1,0)),IF(SUM(1!AL28:AL30)&lt;&gt;0,1,0))</f>
        <v>1</v>
      </c>
      <c r="AM33" s="77" t="e">
        <f>+IF(1!#REF!&lt;&gt;"",IF((1+OUT_1_Check!$Q$4)*SUM(1!#REF!)&lt;1!#REF!,1,IF((1-OUT_1_Check!$Q$4)*SUM(1!#REF!)&gt;1!#REF!,1,0)),IF(SUM(1!#REF!)&lt;&gt;0,1,0))</f>
        <v>#REF!</v>
      </c>
      <c r="AN33" s="77">
        <f>+IF(1!AM31&lt;&gt;"",IF((1+OUT_1_Check!$Q$4)*SUM(1!AM28:AM30)&lt;1!AM31,1,IF((1-OUT_1_Check!$Q$4)*SUM(1!AM28:AM30)&gt;1!AM31,1,0)),IF(SUM(1!AM28:AM30)&lt;&gt;0,1,0))</f>
        <v>0</v>
      </c>
      <c r="AO33" s="77">
        <f>+IF(1!AN31&lt;&gt;"",IF((1+OUT_1_Check!$Q$4)*SUM(1!AN28:AN30)&lt;1!AN31,1,IF((1-OUT_1_Check!$Q$4)*SUM(1!AN28:AN30)&gt;1!AN31,1,0)),IF(SUM(1!AN28:AN30)&lt;&gt;0,1,0))</f>
        <v>0</v>
      </c>
      <c r="AP33" s="77">
        <f>+IF(1!AO31&lt;&gt;"",IF((1+OUT_1_Check!$Q$4)*SUM(1!AO28:AO30)&lt;1!AO31,1,IF((1-OUT_1_Check!$Q$4)*SUM(1!AO28:AO30)&gt;1!AO31,1,0)),IF(SUM(1!AO28:AO30)&lt;&gt;0,1,0))</f>
        <v>0</v>
      </c>
      <c r="AQ33" s="77">
        <f>+IF(1!AP31&lt;&gt;"",IF((1+OUT_1_Check!$Q$4)*SUM(1!AP28:AP30)&lt;1!AP31,1,IF((1-OUT_1_Check!$Q$4)*SUM(1!AP28:AP30)&gt;1!AP31,1,0)),IF(SUM(1!AP28:AP30)&lt;&gt;0,1,0))</f>
        <v>1</v>
      </c>
      <c r="AR33" s="77">
        <f>+IF(1!AQ31&lt;&gt;"",IF((1+OUT_1_Check!$Q$4)*SUM(1!AQ28:AQ30)&lt;1!AQ31,1,IF((1-OUT_1_Check!$Q$4)*SUM(1!AQ28:AQ30)&gt;1!AQ31,1,0)),IF(SUM(1!AQ28:AQ30)&lt;&gt;0,1,0))</f>
        <v>1</v>
      </c>
      <c r="AS33" s="87">
        <f>+IF(1!AR31&lt;&gt;"",IF((1+OUT_1_Check!$Q$4)*SUM(1!D31:AQ31)&lt;2*1!AR31,1,IF((1-OUT_1_Check!$Q$4)*SUM(1!D31:AQ31)&gt;2*1!AR31,1,0)),IF(SUM(1!D31:AQ31)&lt;&gt;0,1,0))</f>
        <v>1</v>
      </c>
      <c r="AT33" s="47"/>
      <c r="AU33" s="47"/>
      <c r="AW33" s="47"/>
      <c r="AX33" s="47"/>
      <c r="AY33" s="47"/>
      <c r="AZ33" s="47"/>
      <c r="BA33" s="47"/>
      <c r="BB33" s="47"/>
      <c r="BC33" s="47"/>
      <c r="BD33" s="47"/>
      <c r="BE33" s="47"/>
      <c r="BF33" s="47"/>
      <c r="BG33" s="47"/>
      <c r="BH33" s="47"/>
      <c r="BI33" s="47"/>
      <c r="BJ33" s="47"/>
      <c r="BK33" s="47"/>
      <c r="BL33" s="47"/>
      <c r="BM33" s="47"/>
      <c r="BN33" s="47"/>
    </row>
    <row r="34" spans="1:48" s="47" customFormat="1" ht="18" customHeight="1">
      <c r="A34" s="57"/>
      <c r="B34" s="59" t="s">
        <v>22</v>
      </c>
      <c r="C34" s="5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90">
        <f>+IF(1!AR33&lt;&gt;"",IF(1!AR33&lt;1!AR31,1,0),IF(1!AR31&lt;&gt;0,1,0))</f>
        <v>0</v>
      </c>
      <c r="AV34" s="56"/>
    </row>
    <row r="35" spans="1:66" s="56" customFormat="1" ht="18" customHeight="1">
      <c r="A35" s="64"/>
      <c r="B35" s="65"/>
      <c r="C35" s="65"/>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47"/>
      <c r="AU35" s="47"/>
      <c r="AW35" s="47"/>
      <c r="AX35" s="47"/>
      <c r="AY35" s="47"/>
      <c r="AZ35" s="47"/>
      <c r="BA35" s="47"/>
      <c r="BB35" s="47"/>
      <c r="BC35" s="47"/>
      <c r="BD35" s="47"/>
      <c r="BE35" s="47"/>
      <c r="BF35" s="47"/>
      <c r="BG35" s="47"/>
      <c r="BH35" s="47"/>
      <c r="BI35" s="47"/>
      <c r="BJ35" s="47"/>
      <c r="BK35" s="47"/>
      <c r="BL35" s="47"/>
      <c r="BM35" s="47"/>
      <c r="BN35" s="47"/>
    </row>
    <row r="36" spans="1:66" s="56" customFormat="1" ht="18" customHeight="1">
      <c r="A36" s="57"/>
      <c r="B36" s="53" t="s">
        <v>13</v>
      </c>
      <c r="C36" s="54"/>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47"/>
      <c r="AU36" s="47"/>
      <c r="AW36" s="47"/>
      <c r="AX36" s="47"/>
      <c r="AY36" s="47"/>
      <c r="AZ36" s="47"/>
      <c r="BA36" s="47"/>
      <c r="BB36" s="47"/>
      <c r="BC36" s="47"/>
      <c r="BD36" s="47"/>
      <c r="BE36" s="47"/>
      <c r="BF36" s="47"/>
      <c r="BG36" s="47"/>
      <c r="BH36" s="47"/>
      <c r="BI36" s="47"/>
      <c r="BJ36" s="47"/>
      <c r="BK36" s="47"/>
      <c r="BL36" s="47"/>
      <c r="BM36" s="47"/>
      <c r="BN36" s="47"/>
    </row>
    <row r="37" spans="1:48" s="47" customFormat="1" ht="18" customHeight="1">
      <c r="A37" s="57"/>
      <c r="B37" s="58" t="s">
        <v>106</v>
      </c>
      <c r="C37" s="59"/>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87">
        <f>+IF(1!AR35&lt;&gt;"",IF((1+OUT_1_Check!$Q$4)*SUM(1!D35:AQ35)&lt;2*1!AR35,1,IF((1-OUT_1_Check!$Q$4)*SUM(1!D35:AQ35)&gt;2*1!AR35,1,0)),IF(SUM(1!D35:AQ35)&lt;&gt;0,1,0))</f>
        <v>1</v>
      </c>
      <c r="AV37" s="56"/>
    </row>
    <row r="38" spans="1:48" s="47" customFormat="1" ht="18" customHeight="1">
      <c r="A38" s="57"/>
      <c r="B38" s="58" t="s">
        <v>107</v>
      </c>
      <c r="C38" s="59"/>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87">
        <f>+IF(1!AR36&lt;&gt;"",IF((1+OUT_1_Check!$Q$4)*SUM(1!D36:AQ36)&lt;2*1!AR36,1,IF((1-OUT_1_Check!$Q$4)*SUM(1!D36:AQ36)&gt;2*1!AR36,1,0)),IF(SUM(1!D36:AQ36)&lt;&gt;0,1,0))</f>
        <v>1</v>
      </c>
      <c r="AV38" s="56"/>
    </row>
    <row r="39" spans="1:48" s="47" customFormat="1" ht="18" customHeight="1">
      <c r="A39" s="52"/>
      <c r="B39" s="58" t="s">
        <v>108</v>
      </c>
      <c r="C39" s="59"/>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87">
        <f>+IF(1!AR37&lt;&gt;"",IF((1+OUT_1_Check!$Q$4)*SUM(1!D37:AQ37)&lt;2*1!AR37,1,IF((1-OUT_1_Check!$Q$4)*SUM(1!D37:AQ37)&gt;2*1!AR37,1,0)),IF(SUM(1!D37:AQ37)&lt;&gt;0,1,0))</f>
        <v>1</v>
      </c>
      <c r="AV39" s="56"/>
    </row>
    <row r="40" spans="1:48" s="47" customFormat="1" ht="18" customHeight="1">
      <c r="A40" s="57"/>
      <c r="B40" s="59" t="s">
        <v>11</v>
      </c>
      <c r="C40" s="59"/>
      <c r="D40" s="77">
        <f>+IF(1!D38&lt;&gt;"",IF((1+OUT_1_Check!$Q$4)*SUM(1!D35:D37)&lt;1!D38,1,IF((1-OUT_1_Check!$Q$4)*SUM(1!D35:D37)&gt;1!D38,1,0)),IF(SUM(1!D35:D37)&lt;&gt;0,1,0))</f>
        <v>0</v>
      </c>
      <c r="E40" s="77">
        <f>+IF(1!E38&lt;&gt;"",IF((1+OUT_1_Check!$Q$4)*SUM(1!E35:E37)&lt;1!E38,1,IF((1-OUT_1_Check!$Q$4)*SUM(1!E35:E37)&gt;1!E38,1,0)),IF(SUM(1!E35:E37)&lt;&gt;0,1,0))</f>
        <v>1</v>
      </c>
      <c r="F40" s="77">
        <f>+IF(1!F38&lt;&gt;"",IF((1+OUT_1_Check!$Q$4)*SUM(1!F35:F37)&lt;1!F38,1,IF((1-OUT_1_Check!$Q$4)*SUM(1!F35:F37)&gt;1!F38,1,0)),IF(SUM(1!F35:F37)&lt;&gt;0,1,0))</f>
        <v>0</v>
      </c>
      <c r="G40" s="77">
        <f>+IF(1!G38&lt;&gt;"",IF((1+OUT_1_Check!$Q$4)*SUM(1!G35:G37)&lt;1!G38,1,IF((1-OUT_1_Check!$Q$4)*SUM(1!G35:G37)&gt;1!G38,1,0)),IF(SUM(1!G35:G37)&lt;&gt;0,1,0))</f>
        <v>0</v>
      </c>
      <c r="H40" s="77">
        <f>+IF(1!H38&lt;&gt;"",IF((1+OUT_1_Check!$Q$4)*SUM(1!H35:H37)&lt;1!H38,1,IF((1-OUT_1_Check!$Q$4)*SUM(1!H35:H37)&gt;1!H38,1,0)),IF(SUM(1!H35:H37)&lt;&gt;0,1,0))</f>
        <v>0</v>
      </c>
      <c r="I40" s="77">
        <f>+IF(1!I38&lt;&gt;"",IF((1+OUT_1_Check!$Q$4)*SUM(1!I35:I37)&lt;1!I38,1,IF((1-OUT_1_Check!$Q$4)*SUM(1!I35:I37)&gt;1!I38,1,0)),IF(SUM(1!I35:I37)&lt;&gt;0,1,0))</f>
        <v>1</v>
      </c>
      <c r="J40" s="77">
        <f>+IF(1!J38&lt;&gt;"",IF((1+OUT_1_Check!$Q$4)*SUM(1!J35:J37)&lt;1!J38,1,IF((1-OUT_1_Check!$Q$4)*SUM(1!J35:J37)&gt;1!J38,1,0)),IF(SUM(1!J35:J37)&lt;&gt;0,1,0))</f>
        <v>1</v>
      </c>
      <c r="K40" s="77">
        <f>+IF(1!L38&lt;&gt;"",IF((1+OUT_1_Check!$Q$4)*SUM(1!L35:L37)&lt;1!L38,1,IF((1-OUT_1_Check!$Q$4)*SUM(1!L35:L37)&gt;1!L38,1,0)),IF(SUM(1!L35:L37)&lt;&gt;0,1,0))</f>
        <v>0</v>
      </c>
      <c r="L40" s="77">
        <f>+IF(1!M38&lt;&gt;"",IF((1+OUT_1_Check!$Q$4)*SUM(1!M35:M37)&lt;1!M38,1,IF((1-OUT_1_Check!$Q$4)*SUM(1!M35:M37)&gt;1!M38,1,0)),IF(SUM(1!M35:M37)&lt;&gt;0,1,0))</f>
        <v>0</v>
      </c>
      <c r="M40" s="77">
        <f>+IF(1!N38&lt;&gt;"",IF((1+OUT_1_Check!$Q$4)*SUM(1!N35:N37)&lt;1!N38,1,IF((1-OUT_1_Check!$Q$4)*SUM(1!N35:N37)&gt;1!N38,1,0)),IF(SUM(1!N35:N37)&lt;&gt;0,1,0))</f>
        <v>0</v>
      </c>
      <c r="N40" s="77">
        <f>+IF(1!P38&lt;&gt;"",IF((1+OUT_1_Check!$Q$4)*SUM(1!P35:P37)&lt;1!P38,1,IF((1-OUT_1_Check!$Q$4)*SUM(1!P35:P37)&gt;1!P38,1,0)),IF(SUM(1!P35:P37)&lt;&gt;0,1,0))</f>
        <v>1</v>
      </c>
      <c r="O40" s="77">
        <f>+IF(1!Q38&lt;&gt;"",IF((1+OUT_1_Check!$Q$4)*SUM(1!Q35:Q37)&lt;1!Q38,1,IF((1-OUT_1_Check!$Q$4)*SUM(1!Q35:Q37)&gt;1!Q38,1,0)),IF(SUM(1!Q35:Q37)&lt;&gt;0,1,0))</f>
        <v>1</v>
      </c>
      <c r="P40" s="77">
        <f>+IF(1!R38&lt;&gt;"",IF((1+OUT_1_Check!$Q$4)*SUM(1!R35:R37)&lt;1!R38,1,IF((1-OUT_1_Check!$Q$4)*SUM(1!R35:R37)&gt;1!R38,1,0)),IF(SUM(1!R35:R37)&lt;&gt;0,1,0))</f>
        <v>0</v>
      </c>
      <c r="Q40" s="77">
        <f>+IF(1!S38&lt;&gt;"",IF((1+OUT_1_Check!$Q$4)*SUM(1!S35:S37)&lt;1!S38,1,IF((1-OUT_1_Check!$Q$4)*SUM(1!S35:S37)&gt;1!S38,1,0)),IF(SUM(1!S35:S37)&lt;&gt;0,1,0))</f>
        <v>0</v>
      </c>
      <c r="R40" s="77">
        <f>+IF(1!T38&lt;&gt;"",IF((1+OUT_1_Check!$Q$4)*SUM(1!T35:T37)&lt;1!T38,1,IF((1-OUT_1_Check!$Q$4)*SUM(1!T35:T37)&gt;1!T38,1,0)),IF(SUM(1!T35:T37)&lt;&gt;0,1,0))</f>
        <v>0</v>
      </c>
      <c r="S40" s="77">
        <f>+IF(1!U38&lt;&gt;"",IF((1+OUT_1_Check!$Q$4)*SUM(1!U35:U37)&lt;1!U38,1,IF((1-OUT_1_Check!$Q$4)*SUM(1!U35:U37)&gt;1!U38,1,0)),IF(SUM(1!U35:U37)&lt;&gt;0,1,0))</f>
        <v>0</v>
      </c>
      <c r="T40" s="77">
        <f>+IF(1!V38&lt;&gt;"",IF((1+OUT_1_Check!$Q$4)*SUM(1!V35:V37)&lt;1!V38,1,IF((1-OUT_1_Check!$Q$4)*SUM(1!V35:V37)&gt;1!V38,1,0)),IF(SUM(1!V35:V37)&lt;&gt;0,1,0))</f>
        <v>0</v>
      </c>
      <c r="U40" s="77">
        <f>+IF(1!W38&lt;&gt;"",IF((1+OUT_1_Check!$Q$4)*SUM(1!W35:W37)&lt;1!W38,1,IF((1-OUT_1_Check!$Q$4)*SUM(1!W35:W37)&gt;1!W38,1,0)),IF(SUM(1!W35:W37)&lt;&gt;0,1,0))</f>
        <v>1</v>
      </c>
      <c r="V40" s="77">
        <f>+IF(1!X38&lt;&gt;"",IF((1+OUT_1_Check!$Q$4)*SUM(1!X35:X37)&lt;1!X38,1,IF((1-OUT_1_Check!$Q$4)*SUM(1!X35:X37)&gt;1!X38,1,0)),IF(SUM(1!X35:X37)&lt;&gt;0,1,0))</f>
        <v>1</v>
      </c>
      <c r="W40" s="77" t="e">
        <f>+IF(1!#REF!&lt;&gt;"",IF((1+OUT_1_Check!$Q$4)*SUM(1!#REF!)&lt;1!#REF!,1,IF((1-OUT_1_Check!$Q$4)*SUM(1!#REF!)&gt;1!#REF!,1,0)),IF(SUM(1!#REF!)&lt;&gt;0,1,0))</f>
        <v>#REF!</v>
      </c>
      <c r="X40" s="77" t="e">
        <f>+IF(1!#REF!&lt;&gt;"",IF((1+OUT_1_Check!$Q$4)*SUM(1!#REF!)&lt;1!#REF!,1,IF((1-OUT_1_Check!$Q$4)*SUM(1!#REF!)&gt;1!#REF!,1,0)),IF(SUM(1!#REF!)&lt;&gt;0,1,0))</f>
        <v>#REF!</v>
      </c>
      <c r="Y40" s="77">
        <f>+IF(1!Y38&lt;&gt;"",IF((1+OUT_1_Check!$Q$4)*SUM(1!Y35:Y37)&lt;1!Y38,1,IF((1-OUT_1_Check!$Q$4)*SUM(1!Y35:Y37)&gt;1!Y38,1,0)),IF(SUM(1!Y35:Y37)&lt;&gt;0,1,0))</f>
        <v>0</v>
      </c>
      <c r="Z40" s="77">
        <f>+IF(1!Z38&lt;&gt;"",IF((1+OUT_1_Check!$Q$4)*SUM(1!Z35:Z37)&lt;1!Z38,1,IF((1-OUT_1_Check!$Q$4)*SUM(1!Z35:Z37)&gt;1!Z38,1,0)),IF(SUM(1!Z35:Z37)&lt;&gt;0,1,0))</f>
        <v>0</v>
      </c>
      <c r="AA40" s="77">
        <f>+IF(1!AA38&lt;&gt;"",IF((1+OUT_1_Check!$Q$4)*SUM(1!AA35:AA37)&lt;1!AA38,1,IF((1-OUT_1_Check!$Q$4)*SUM(1!AA35:AA37)&gt;1!AA38,1,0)),IF(SUM(1!AA35:AA37)&lt;&gt;0,1,0))</f>
        <v>1</v>
      </c>
      <c r="AB40" s="77">
        <f>+IF(1!AB38&lt;&gt;"",IF((1+OUT_1_Check!$Q$4)*SUM(1!AB35:AB37)&lt;1!AB38,1,IF((1-OUT_1_Check!$Q$4)*SUM(1!AB35:AB37)&gt;1!AB38,1,0)),IF(SUM(1!AB35:AB37)&lt;&gt;0,1,0))</f>
        <v>0</v>
      </c>
      <c r="AC40" s="77">
        <f>+IF(1!AC38&lt;&gt;"",IF((1+OUT_1_Check!$Q$4)*SUM(1!AC35:AC37)&lt;1!AC38,1,IF((1-OUT_1_Check!$Q$4)*SUM(1!AC35:AC37)&gt;1!AC38,1,0)),IF(SUM(1!AC35:AC37)&lt;&gt;0,1,0))</f>
        <v>0</v>
      </c>
      <c r="AD40" s="77">
        <f>+IF(1!AD38&lt;&gt;"",IF((1+OUT_1_Check!$Q$4)*SUM(1!AD35:AD37)&lt;1!AD38,1,IF((1-OUT_1_Check!$Q$4)*SUM(1!AD35:AD37)&gt;1!AD38,1,0)),IF(SUM(1!AD35:AD37)&lt;&gt;0,1,0))</f>
        <v>0</v>
      </c>
      <c r="AE40" s="77">
        <f>+IF(1!AE38&lt;&gt;"",IF((1+OUT_1_Check!$Q$4)*SUM(1!AE35:AE37)&lt;1!AE38,1,IF((1-OUT_1_Check!$Q$4)*SUM(1!AE35:AE37)&gt;1!AE38,1,0)),IF(SUM(1!AE35:AE37)&lt;&gt;0,1,0))</f>
        <v>1</v>
      </c>
      <c r="AF40" s="77">
        <f>+IF(1!AF38&lt;&gt;"",IF((1+OUT_1_Check!$Q$4)*SUM(1!AF35:AF37)&lt;1!AF38,1,IF((1-OUT_1_Check!$Q$4)*SUM(1!AF35:AF37)&gt;1!AF38,1,0)),IF(SUM(1!AF35:AF37)&lt;&gt;0,1,0))</f>
        <v>1</v>
      </c>
      <c r="AG40" s="77">
        <f>+IF(1!AG38&lt;&gt;"",IF((1+OUT_1_Check!$Q$4)*SUM(1!AG35:AG37)&lt;1!AG38,1,IF((1-OUT_1_Check!$Q$4)*SUM(1!AG35:AG37)&gt;1!AG38,1,0)),IF(SUM(1!AG35:AG37)&lt;&gt;0,1,0))</f>
        <v>1</v>
      </c>
      <c r="AH40" s="77">
        <f>+IF(1!AH38&lt;&gt;"",IF((1+OUT_1_Check!$Q$4)*SUM(1!AH35:AH37)&lt;1!AH38,1,IF((1-OUT_1_Check!$Q$4)*SUM(1!AH35:AH37)&gt;1!AH38,1,0)),IF(SUM(1!AH35:AH37)&lt;&gt;0,1,0))</f>
        <v>1</v>
      </c>
      <c r="AI40" s="77">
        <f>+IF(1!AI38&lt;&gt;"",IF((1+OUT_1_Check!$Q$4)*SUM(1!AI35:AI37)&lt;1!AI38,1,IF((1-OUT_1_Check!$Q$4)*SUM(1!AI35:AI37)&gt;1!AI38,1,0)),IF(SUM(1!AI35:AI37)&lt;&gt;0,1,0))</f>
        <v>1</v>
      </c>
      <c r="AJ40" s="77">
        <f>+IF(1!AJ38&lt;&gt;"",IF((1+OUT_1_Check!$Q$4)*SUM(1!AJ35:AJ37)&lt;1!AJ38,1,IF((1-OUT_1_Check!$Q$4)*SUM(1!AJ35:AJ37)&gt;1!AJ38,1,0)),IF(SUM(1!AJ35:AJ37)&lt;&gt;0,1,0))</f>
        <v>0</v>
      </c>
      <c r="AK40" s="77">
        <f>+IF(1!AK38&lt;&gt;"",IF((1+OUT_1_Check!$Q$4)*SUM(1!AK35:AK37)&lt;1!AK38,1,IF((1-OUT_1_Check!$Q$4)*SUM(1!AK35:AK37)&gt;1!AK38,1,0)),IF(SUM(1!AK35:AK37)&lt;&gt;0,1,0))</f>
        <v>0</v>
      </c>
      <c r="AL40" s="77">
        <f>+IF(1!AL38&lt;&gt;"",IF((1+OUT_1_Check!$Q$4)*SUM(1!AL35:AL37)&lt;1!AL38,1,IF((1-OUT_1_Check!$Q$4)*SUM(1!AL35:AL37)&gt;1!AL38,1,0)),IF(SUM(1!AL35:AL37)&lt;&gt;0,1,0))</f>
        <v>1</v>
      </c>
      <c r="AM40" s="77" t="e">
        <f>+IF(1!#REF!&lt;&gt;"",IF((1+OUT_1_Check!$Q$4)*SUM(1!#REF!)&lt;1!#REF!,1,IF((1-OUT_1_Check!$Q$4)*SUM(1!#REF!)&gt;1!#REF!,1,0)),IF(SUM(1!#REF!)&lt;&gt;0,1,0))</f>
        <v>#REF!</v>
      </c>
      <c r="AN40" s="77">
        <f>+IF(1!AM38&lt;&gt;"",IF((1+OUT_1_Check!$Q$4)*SUM(1!AM35:AM37)&lt;1!AM38,1,IF((1-OUT_1_Check!$Q$4)*SUM(1!AM35:AM37)&gt;1!AM38,1,0)),IF(SUM(1!AM35:AM37)&lt;&gt;0,1,0))</f>
        <v>0</v>
      </c>
      <c r="AO40" s="77">
        <f>+IF(1!AN38&lt;&gt;"",IF((1+OUT_1_Check!$Q$4)*SUM(1!AN35:AN37)&lt;1!AN38,1,IF((1-OUT_1_Check!$Q$4)*SUM(1!AN35:AN37)&gt;1!AN38,1,0)),IF(SUM(1!AN35:AN37)&lt;&gt;0,1,0))</f>
        <v>1</v>
      </c>
      <c r="AP40" s="77">
        <f>+IF(1!AO38&lt;&gt;"",IF((1+OUT_1_Check!$Q$4)*SUM(1!AO35:AO37)&lt;1!AO38,1,IF((1-OUT_1_Check!$Q$4)*SUM(1!AO35:AO37)&gt;1!AO38,1,0)),IF(SUM(1!AO35:AO37)&lt;&gt;0,1,0))</f>
        <v>1</v>
      </c>
      <c r="AQ40" s="77">
        <f>+IF(1!AP38&lt;&gt;"",IF((1+OUT_1_Check!$Q$4)*SUM(1!AP35:AP37)&lt;1!AP38,1,IF((1-OUT_1_Check!$Q$4)*SUM(1!AP35:AP37)&gt;1!AP38,1,0)),IF(SUM(1!AP35:AP37)&lt;&gt;0,1,0))</f>
        <v>1</v>
      </c>
      <c r="AR40" s="77">
        <f>+IF(1!AQ38&lt;&gt;"",IF((1+OUT_1_Check!$Q$4)*SUM(1!AQ35:AQ37)&lt;1!AQ38,1,IF((1-OUT_1_Check!$Q$4)*SUM(1!AQ35:AQ37)&gt;1!AQ38,1,0)),IF(SUM(1!AQ35:AQ37)&lt;&gt;0,1,0))</f>
        <v>1</v>
      </c>
      <c r="AS40" s="87">
        <f>+IF(1!AR38&lt;&gt;"",IF((1+OUT_1_Check!$Q$4)*SUM(1!D38:AQ38)&lt;2*1!AR38,1,IF((1-OUT_1_Check!$Q$4)*SUM(1!D38:AQ38)&gt;2*1!AR38,1,0)),IF(SUM(1!D38:AQ38)&lt;&gt;0,1,0))</f>
        <v>1</v>
      </c>
      <c r="AV40" s="56"/>
    </row>
    <row r="41" spans="1:48" s="47" customFormat="1" ht="18" customHeight="1">
      <c r="A41" s="57"/>
      <c r="B41" s="59" t="s">
        <v>22</v>
      </c>
      <c r="C41" s="5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90">
        <f>+IF(1!AR39&lt;&gt;"",IF(1!AR39&lt;1!AR38,1,0),IF(1!AR38&lt;&gt;0,1,0))</f>
        <v>0</v>
      </c>
      <c r="AV41" s="56"/>
    </row>
    <row r="42" spans="1:48" s="47" customFormat="1" ht="18" customHeight="1">
      <c r="A42" s="57"/>
      <c r="B42" s="59"/>
      <c r="C42" s="59"/>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V42" s="56"/>
    </row>
    <row r="43" spans="1:48" s="47" customFormat="1" ht="18" customHeight="1">
      <c r="A43" s="57"/>
      <c r="B43" s="59" t="s">
        <v>14</v>
      </c>
      <c r="C43" s="59"/>
      <c r="D43" s="84">
        <f>+IF(1!D40&lt;&gt;"",IF((1+OUT_1_Check!$Q$4)*SUM(1!D38,1!D31)&lt;1!D40,1,IF((1-OUT_1_Check!$Q$4)*SUM(1!D38,1!D31)&gt;1!D40,1,0)),IF(SUM(1!D38,1!D31)&lt;&gt;0,1,0))</f>
        <v>0</v>
      </c>
      <c r="E43" s="84">
        <f>+IF(1!E40&lt;&gt;"",IF((1+OUT_1_Check!$Q$4)*SUM(1!E38,1!E31)&lt;1!E40,1,IF((1-OUT_1_Check!$Q$4)*SUM(1!E38,1!E31)&gt;1!E40,1,0)),IF(SUM(1!E38,1!E31)&lt;&gt;0,1,0))</f>
        <v>1</v>
      </c>
      <c r="F43" s="84">
        <f>+IF(1!F40&lt;&gt;"",IF((1+OUT_1_Check!$Q$4)*SUM(1!F38,1!F31)&lt;1!F40,1,IF((1-OUT_1_Check!$Q$4)*SUM(1!F38,1!F31)&gt;1!F40,1,0)),IF(SUM(1!F38,1!F31)&lt;&gt;0,1,0))</f>
        <v>0</v>
      </c>
      <c r="G43" s="84">
        <f>+IF(1!G40&lt;&gt;"",IF((1+OUT_1_Check!$Q$4)*SUM(1!G38,1!G31)&lt;1!G40,1,IF((1-OUT_1_Check!$Q$4)*SUM(1!G38,1!G31)&gt;1!G40,1,0)),IF(SUM(1!G38,1!G31)&lt;&gt;0,1,0))</f>
        <v>0</v>
      </c>
      <c r="H43" s="84">
        <f>+IF(1!H40&lt;&gt;"",IF((1+OUT_1_Check!$Q$4)*SUM(1!H38,1!H31)&lt;1!H40,1,IF((1-OUT_1_Check!$Q$4)*SUM(1!H38,1!H31)&gt;1!H40,1,0)),IF(SUM(1!H38,1!H31)&lt;&gt;0,1,0))</f>
        <v>0</v>
      </c>
      <c r="I43" s="84">
        <f>+IF(1!I40&lt;&gt;"",IF((1+OUT_1_Check!$Q$4)*SUM(1!I38,1!I31)&lt;1!I40,1,IF((1-OUT_1_Check!$Q$4)*SUM(1!I38,1!I31)&gt;1!I40,1,0)),IF(SUM(1!I38,1!I31)&lt;&gt;0,1,0))</f>
        <v>1</v>
      </c>
      <c r="J43" s="84">
        <f>+IF(1!J40&lt;&gt;"",IF((1+OUT_1_Check!$Q$4)*SUM(1!J38,1!J31)&lt;1!J40,1,IF((1-OUT_1_Check!$Q$4)*SUM(1!J38,1!J31)&gt;1!J40,1,0)),IF(SUM(1!J38,1!J31)&lt;&gt;0,1,0))</f>
        <v>1</v>
      </c>
      <c r="K43" s="84">
        <f>+IF(1!L40&lt;&gt;"",IF((1+OUT_1_Check!$Q$4)*SUM(1!L38,1!L31)&lt;1!L40,1,IF((1-OUT_1_Check!$Q$4)*SUM(1!L38,1!L31)&gt;1!L40,1,0)),IF(SUM(1!L38,1!L31)&lt;&gt;0,1,0))</f>
        <v>0</v>
      </c>
      <c r="L43" s="84">
        <f>+IF(1!M40&lt;&gt;"",IF((1+OUT_1_Check!$Q$4)*SUM(1!M38,1!M31)&lt;1!M40,1,IF((1-OUT_1_Check!$Q$4)*SUM(1!M38,1!M31)&gt;1!M40,1,0)),IF(SUM(1!M38,1!M31)&lt;&gt;0,1,0))</f>
        <v>0</v>
      </c>
      <c r="M43" s="84">
        <f>+IF(1!N40&lt;&gt;"",IF((1+OUT_1_Check!$Q$4)*SUM(1!N38,1!N31)&lt;1!N40,1,IF((1-OUT_1_Check!$Q$4)*SUM(1!N38,1!N31)&gt;1!N40,1,0)),IF(SUM(1!N38,1!N31)&lt;&gt;0,1,0))</f>
        <v>0</v>
      </c>
      <c r="N43" s="84">
        <f>+IF(1!P40&lt;&gt;"",IF((1+OUT_1_Check!$Q$4)*SUM(1!P38,1!P31)&lt;1!P40,1,IF((1-OUT_1_Check!$Q$4)*SUM(1!P38,1!P31)&gt;1!P40,1,0)),IF(SUM(1!P38,1!P31)&lt;&gt;0,1,0))</f>
        <v>1</v>
      </c>
      <c r="O43" s="84">
        <f>+IF(1!Q40&lt;&gt;"",IF((1+OUT_1_Check!$Q$4)*SUM(1!Q38,1!Q31)&lt;1!Q40,1,IF((1-OUT_1_Check!$Q$4)*SUM(1!Q38,1!Q31)&gt;1!Q40,1,0)),IF(SUM(1!Q38,1!Q31)&lt;&gt;0,1,0))</f>
        <v>1</v>
      </c>
      <c r="P43" s="84">
        <f>+IF(1!R40&lt;&gt;"",IF((1+OUT_1_Check!$Q$4)*SUM(1!R38,1!R31)&lt;1!R40,1,IF((1-OUT_1_Check!$Q$4)*SUM(1!R38,1!R31)&gt;1!R40,1,0)),IF(SUM(1!R38,1!R31)&lt;&gt;0,1,0))</f>
        <v>0</v>
      </c>
      <c r="Q43" s="84">
        <f>+IF(1!S40&lt;&gt;"",IF((1+OUT_1_Check!$Q$4)*SUM(1!S38,1!S31)&lt;1!S40,1,IF((1-OUT_1_Check!$Q$4)*SUM(1!S38,1!S31)&gt;1!S40,1,0)),IF(SUM(1!S38,1!S31)&lt;&gt;0,1,0))</f>
        <v>0</v>
      </c>
      <c r="R43" s="84">
        <f>+IF(1!T40&lt;&gt;"",IF((1+OUT_1_Check!$Q$4)*SUM(1!T38,1!T31)&lt;1!T40,1,IF((1-OUT_1_Check!$Q$4)*SUM(1!T38,1!T31)&gt;1!T40,1,0)),IF(SUM(1!T38,1!T31)&lt;&gt;0,1,0))</f>
        <v>0</v>
      </c>
      <c r="S43" s="84">
        <f>+IF(1!U40&lt;&gt;"",IF((1+OUT_1_Check!$Q$4)*SUM(1!U38,1!U31)&lt;1!U40,1,IF((1-OUT_1_Check!$Q$4)*SUM(1!U38,1!U31)&gt;1!U40,1,0)),IF(SUM(1!U38,1!U31)&lt;&gt;0,1,0))</f>
        <v>0</v>
      </c>
      <c r="T43" s="84">
        <f>+IF(1!V40&lt;&gt;"",IF((1+OUT_1_Check!$Q$4)*SUM(1!V38,1!V31)&lt;1!V40,1,IF((1-OUT_1_Check!$Q$4)*SUM(1!V38,1!V31)&gt;1!V40,1,0)),IF(SUM(1!V38,1!V31)&lt;&gt;0,1,0))</f>
        <v>0</v>
      </c>
      <c r="U43" s="84">
        <f>+IF(1!W40&lt;&gt;"",IF((1+OUT_1_Check!$Q$4)*SUM(1!W38,1!W31)&lt;1!W40,1,IF((1-OUT_1_Check!$Q$4)*SUM(1!W38,1!W31)&gt;1!W40,1,0)),IF(SUM(1!W38,1!W31)&lt;&gt;0,1,0))</f>
        <v>1</v>
      </c>
      <c r="V43" s="84">
        <f>+IF(1!X40&lt;&gt;"",IF((1+OUT_1_Check!$Q$4)*SUM(1!X38,1!X31)&lt;1!X40,1,IF((1-OUT_1_Check!$Q$4)*SUM(1!X38,1!X31)&gt;1!X40,1,0)),IF(SUM(1!X38,1!X31)&lt;&gt;0,1,0))</f>
        <v>1</v>
      </c>
      <c r="W43" s="84" t="e">
        <f>+IF(1!#REF!&lt;&gt;"",IF((1+OUT_1_Check!$Q$4)*SUM(1!#REF!,1!#REF!)&lt;1!#REF!,1,IF((1-OUT_1_Check!$Q$4)*SUM(1!#REF!,1!#REF!)&gt;1!#REF!,1,0)),IF(SUM(1!#REF!,1!#REF!)&lt;&gt;0,1,0))</f>
        <v>#REF!</v>
      </c>
      <c r="X43" s="84" t="e">
        <f>+IF(1!#REF!&lt;&gt;"",IF((1+OUT_1_Check!$Q$4)*SUM(1!#REF!,1!#REF!)&lt;1!#REF!,1,IF((1-OUT_1_Check!$Q$4)*SUM(1!#REF!,1!#REF!)&gt;1!#REF!,1,0)),IF(SUM(1!#REF!,1!#REF!)&lt;&gt;0,1,0))</f>
        <v>#REF!</v>
      </c>
      <c r="Y43" s="84">
        <f>+IF(1!Y40&lt;&gt;"",IF((1+OUT_1_Check!$Q$4)*SUM(1!Y38,1!Y31)&lt;1!Y40,1,IF((1-OUT_1_Check!$Q$4)*SUM(1!Y38,1!Y31)&gt;1!Y40,1,0)),IF(SUM(1!Y38,1!Y31)&lt;&gt;0,1,0))</f>
        <v>0</v>
      </c>
      <c r="Z43" s="84">
        <f>+IF(1!Z40&lt;&gt;"",IF((1+OUT_1_Check!$Q$4)*SUM(1!Z38,1!Z31)&lt;1!Z40,1,IF((1-OUT_1_Check!$Q$4)*SUM(1!Z38,1!Z31)&gt;1!Z40,1,0)),IF(SUM(1!Z38,1!Z31)&lt;&gt;0,1,0))</f>
        <v>0</v>
      </c>
      <c r="AA43" s="84">
        <f>+IF(1!AA40&lt;&gt;"",IF((1+OUT_1_Check!$Q$4)*SUM(1!AA38,1!AA31)&lt;1!AA40,1,IF((1-OUT_1_Check!$Q$4)*SUM(1!AA38,1!AA31)&gt;1!AA40,1,0)),IF(SUM(1!AA38,1!AA31)&lt;&gt;0,1,0))</f>
        <v>1</v>
      </c>
      <c r="AB43" s="84">
        <f>+IF(1!AB40&lt;&gt;"",IF((1+OUT_1_Check!$Q$4)*SUM(1!AB38,1!AB31)&lt;1!AB40,1,IF((1-OUT_1_Check!$Q$4)*SUM(1!AB38,1!AB31)&gt;1!AB40,1,0)),IF(SUM(1!AB38,1!AB31)&lt;&gt;0,1,0))</f>
        <v>0</v>
      </c>
      <c r="AC43" s="84">
        <f>+IF(1!AC40&lt;&gt;"",IF((1+OUT_1_Check!$Q$4)*SUM(1!AC38,1!AC31)&lt;1!AC40,1,IF((1-OUT_1_Check!$Q$4)*SUM(1!AC38,1!AC31)&gt;1!AC40,1,0)),IF(SUM(1!AC38,1!AC31)&lt;&gt;0,1,0))</f>
        <v>0</v>
      </c>
      <c r="AD43" s="84">
        <f>+IF(1!AD40&lt;&gt;"",IF((1+OUT_1_Check!$Q$4)*SUM(1!AD38,1!AD31)&lt;1!AD40,1,IF((1-OUT_1_Check!$Q$4)*SUM(1!AD38,1!AD31)&gt;1!AD40,1,0)),IF(SUM(1!AD38,1!AD31)&lt;&gt;0,1,0))</f>
        <v>0</v>
      </c>
      <c r="AE43" s="84">
        <f>+IF(1!AE40&lt;&gt;"",IF((1+OUT_1_Check!$Q$4)*SUM(1!AE38,1!AE31)&lt;1!AE40,1,IF((1-OUT_1_Check!$Q$4)*SUM(1!AE38,1!AE31)&gt;1!AE40,1,0)),IF(SUM(1!AE38,1!AE31)&lt;&gt;0,1,0))</f>
        <v>1</v>
      </c>
      <c r="AF43" s="84">
        <f>+IF(1!AF40&lt;&gt;"",IF((1+OUT_1_Check!$Q$4)*SUM(1!AF38,1!AF31)&lt;1!AF40,1,IF((1-OUT_1_Check!$Q$4)*SUM(1!AF38,1!AF31)&gt;1!AF40,1,0)),IF(SUM(1!AF38,1!AF31)&lt;&gt;0,1,0))</f>
        <v>1</v>
      </c>
      <c r="AG43" s="84">
        <f>+IF(1!AG40&lt;&gt;"",IF((1+OUT_1_Check!$Q$4)*SUM(1!AG38,1!AG31)&lt;1!AG40,1,IF((1-OUT_1_Check!$Q$4)*SUM(1!AG38,1!AG31)&gt;1!AG40,1,0)),IF(SUM(1!AG38,1!AG31)&lt;&gt;0,1,0))</f>
        <v>1</v>
      </c>
      <c r="AH43" s="84">
        <f>+IF(1!AH40&lt;&gt;"",IF((1+OUT_1_Check!$Q$4)*SUM(1!AH38,1!AH31)&lt;1!AH40,1,IF((1-OUT_1_Check!$Q$4)*SUM(1!AH38,1!AH31)&gt;1!AH40,1,0)),IF(SUM(1!AH38,1!AH31)&lt;&gt;0,1,0))</f>
        <v>1</v>
      </c>
      <c r="AI43" s="84">
        <f>+IF(1!AI40&lt;&gt;"",IF((1+OUT_1_Check!$Q$4)*SUM(1!AI38,1!AI31)&lt;1!AI40,1,IF((1-OUT_1_Check!$Q$4)*SUM(1!AI38,1!AI31)&gt;1!AI40,1,0)),IF(SUM(1!AI38,1!AI31)&lt;&gt;0,1,0))</f>
        <v>1</v>
      </c>
      <c r="AJ43" s="84">
        <f>+IF(1!AJ40&lt;&gt;"",IF((1+OUT_1_Check!$Q$4)*SUM(1!AJ38,1!AJ31)&lt;1!AJ40,1,IF((1-OUT_1_Check!$Q$4)*SUM(1!AJ38,1!AJ31)&gt;1!AJ40,1,0)),IF(SUM(1!AJ38,1!AJ31)&lt;&gt;0,1,0))</f>
        <v>0</v>
      </c>
      <c r="AK43" s="84">
        <f>+IF(1!AK40&lt;&gt;"",IF((1+OUT_1_Check!$Q$4)*SUM(1!AK38,1!AK31)&lt;1!AK40,1,IF((1-OUT_1_Check!$Q$4)*SUM(1!AK38,1!AK31)&gt;1!AK40,1,0)),IF(SUM(1!AK38,1!AK31)&lt;&gt;0,1,0))</f>
        <v>0</v>
      </c>
      <c r="AL43" s="84">
        <f>+IF(1!AL40&lt;&gt;"",IF((1+OUT_1_Check!$Q$4)*SUM(1!AL38,1!AL31)&lt;1!AL40,1,IF((1-OUT_1_Check!$Q$4)*SUM(1!AL38,1!AL31)&gt;1!AL40,1,0)),IF(SUM(1!AL38,1!AL31)&lt;&gt;0,1,0))</f>
        <v>1</v>
      </c>
      <c r="AM43" s="84" t="e">
        <f>+IF(1!#REF!&lt;&gt;"",IF((1+OUT_1_Check!$Q$4)*SUM(1!#REF!,1!#REF!)&lt;1!#REF!,1,IF((1-OUT_1_Check!$Q$4)*SUM(1!#REF!,1!#REF!)&gt;1!#REF!,1,0)),IF(SUM(1!#REF!,1!#REF!)&lt;&gt;0,1,0))</f>
        <v>#REF!</v>
      </c>
      <c r="AN43" s="84">
        <f>+IF(1!AM40&lt;&gt;"",IF((1+OUT_1_Check!$Q$4)*SUM(1!AM38,1!AM31)&lt;1!AM40,1,IF((1-OUT_1_Check!$Q$4)*SUM(1!AM38,1!AM31)&gt;1!AM40,1,0)),IF(SUM(1!AM38,1!AM31)&lt;&gt;0,1,0))</f>
        <v>0</v>
      </c>
      <c r="AO43" s="84">
        <f>+IF(1!AN40&lt;&gt;"",IF((1+OUT_1_Check!$Q$4)*SUM(1!AN38,1!AN31)&lt;1!AN40,1,IF((1-OUT_1_Check!$Q$4)*SUM(1!AN38,1!AN31)&gt;1!AN40,1,0)),IF(SUM(1!AN38,1!AN31)&lt;&gt;0,1,0))</f>
        <v>1</v>
      </c>
      <c r="AP43" s="84">
        <f>+IF(1!AO40&lt;&gt;"",IF((1+OUT_1_Check!$Q$4)*SUM(1!AO38,1!AO31)&lt;1!AO40,1,IF((1-OUT_1_Check!$Q$4)*SUM(1!AO38,1!AO31)&gt;1!AO40,1,0)),IF(SUM(1!AO38,1!AO31)&lt;&gt;0,1,0))</f>
        <v>1</v>
      </c>
      <c r="AQ43" s="84">
        <f>+IF(1!AP40&lt;&gt;"",IF((1+OUT_1_Check!$Q$4)*SUM(1!AP38,1!AP31)&lt;1!AP40,1,IF((1-OUT_1_Check!$Q$4)*SUM(1!AP38,1!AP31)&gt;1!AP40,1,0)),IF(SUM(1!AP38,1!AP31)&lt;&gt;0,1,0))</f>
        <v>1</v>
      </c>
      <c r="AR43" s="84">
        <f>+IF(1!AQ40&lt;&gt;"",IF((1+OUT_1_Check!$Q$4)*SUM(1!AQ38,1!AQ31)&lt;1!AQ40,1,IF((1-OUT_1_Check!$Q$4)*SUM(1!AQ38,1!AQ31)&gt;1!AQ40,1,0)),IF(SUM(1!AQ38,1!AQ31)&lt;&gt;0,1,0))</f>
        <v>1</v>
      </c>
      <c r="AS43" s="87">
        <f>+IF(1!AR40&lt;&gt;"",IF((1+OUT_1_Check!$Q$4)*SUM(1!D40:AQ40)&lt;2*1!AR40,1,IF((1-OUT_1_Check!$Q$4)*SUM(1!D40:AQ40)&gt;2*1!AR40,1,0)),IF(SUM(1!D40:AQ40)&lt;&gt;0,1,0))</f>
        <v>0</v>
      </c>
      <c r="AV43" s="56"/>
    </row>
    <row r="44" spans="1:48" s="47" customFormat="1" ht="18" customHeight="1">
      <c r="A44" s="57"/>
      <c r="B44" s="59"/>
      <c r="C44" s="59"/>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V44" s="56"/>
    </row>
    <row r="45" spans="1:48" s="47" customFormat="1" ht="18" customHeight="1">
      <c r="A45" s="64"/>
      <c r="B45" s="66" t="s">
        <v>99</v>
      </c>
      <c r="C45" s="53"/>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89"/>
      <c r="AV45" s="56"/>
    </row>
    <row r="46" spans="1:48" s="47" customFormat="1" ht="18" customHeight="1">
      <c r="A46" s="57"/>
      <c r="B46" s="59"/>
      <c r="C46" s="59"/>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V46" s="56"/>
    </row>
    <row r="47" spans="1:48" s="47" customFormat="1" ht="18" customHeight="1">
      <c r="A47" s="57"/>
      <c r="B47" s="53" t="s">
        <v>15</v>
      </c>
      <c r="C47" s="53"/>
      <c r="D47" s="86">
        <f>+IF(1!D42&lt;&gt;"",IF((1+OUT_1_Check!$Q$4)*SUM(1!D17,1!D24,1!D40,1!D41)&lt;1!D42,1,IF((1-OUT_1_Check!$Q$4)*SUM(1!D17,1!D24,1!D40)&gt;1!D42,1,0)),IF(SUM(1!D17,1!D24,1!D40)&lt;&gt;0,1,0))</f>
        <v>0</v>
      </c>
      <c r="E47" s="86">
        <f>+IF(1!E42&lt;&gt;"",IF((1+OUT_1_Check!$Q$4)*SUM(1!E17,1!E24,1!E40,1!E41)&lt;1!E42,1,IF((1-OUT_1_Check!$Q$4)*SUM(1!E17,1!E24,1!E40)&gt;1!E42,1,0)),IF(SUM(1!E17,1!E24,1!E40)&lt;&gt;0,1,0))</f>
        <v>1</v>
      </c>
      <c r="F47" s="86">
        <f>+IF(1!F42&lt;&gt;"",IF((1+OUT_1_Check!$Q$4)*SUM(1!F17,1!F24,1!F40,1!F41)&lt;1!F42,1,IF((1-OUT_1_Check!$Q$4)*SUM(1!F17,1!F24,1!F40)&gt;1!F42,1,0)),IF(SUM(1!F17,1!F24,1!F40)&lt;&gt;0,1,0))</f>
        <v>0</v>
      </c>
      <c r="G47" s="86">
        <f>+IF(1!G42&lt;&gt;"",IF((1+OUT_1_Check!$Q$4)*SUM(1!G17,1!G24,1!G40,1!G41)&lt;1!G42,1,IF((1-OUT_1_Check!$Q$4)*SUM(1!G17,1!G24,1!G40)&gt;1!G42,1,0)),IF(SUM(1!G17,1!G24,1!G40)&lt;&gt;0,1,0))</f>
        <v>0</v>
      </c>
      <c r="H47" s="86">
        <f>+IF(1!H42&lt;&gt;"",IF((1+OUT_1_Check!$Q$4)*SUM(1!H17,1!H24,1!H40,1!H41)&lt;1!H42,1,IF((1-OUT_1_Check!$Q$4)*SUM(1!H17,1!H24,1!H40)&gt;1!H42,1,0)),IF(SUM(1!H17,1!H24,1!H40)&lt;&gt;0,1,0))</f>
        <v>0</v>
      </c>
      <c r="I47" s="86">
        <f>+IF(1!I42&lt;&gt;"",IF((1+OUT_1_Check!$Q$4)*SUM(1!I17,1!I24,1!I40,1!I41)&lt;1!I42,1,IF((1-OUT_1_Check!$Q$4)*SUM(1!I17,1!I24,1!I40)&gt;1!I42,1,0)),IF(SUM(1!I17,1!I24,1!I40)&lt;&gt;0,1,0))</f>
        <v>1</v>
      </c>
      <c r="J47" s="86">
        <f>+IF(1!J42&lt;&gt;"",IF((1+OUT_1_Check!$Q$4)*SUM(1!J17,1!J24,1!J40,1!J41)&lt;1!J42,1,IF((1-OUT_1_Check!$Q$4)*SUM(1!J17,1!J24,1!J40)&gt;1!J42,1,0)),IF(SUM(1!J17,1!J24,1!J40)&lt;&gt;0,1,0))</f>
        <v>1</v>
      </c>
      <c r="K47" s="86">
        <f>+IF(1!L42&lt;&gt;"",IF((1+OUT_1_Check!$Q$4)*SUM(1!L17,1!L24,1!L40,1!L41)&lt;1!L42,1,IF((1-OUT_1_Check!$Q$4)*SUM(1!L17,1!L24,1!L40)&gt;1!L42,1,0)),IF(SUM(1!L17,1!L24,1!L40)&lt;&gt;0,1,0))</f>
        <v>0</v>
      </c>
      <c r="L47" s="86">
        <f>+IF(1!M42&lt;&gt;"",IF((1+OUT_1_Check!$Q$4)*SUM(1!M17,1!M24,1!M40,1!M41)&lt;1!M42,1,IF((1-OUT_1_Check!$Q$4)*SUM(1!M17,1!M24,1!M40)&gt;1!M42,1,0)),IF(SUM(1!M17,1!M24,1!M40)&lt;&gt;0,1,0))</f>
        <v>0</v>
      </c>
      <c r="M47" s="86">
        <f>+IF(1!N42&lt;&gt;"",IF((1+OUT_1_Check!$Q$4)*SUM(1!N17,1!N24,1!N40,1!N41)&lt;1!N42,1,IF((1-OUT_1_Check!$Q$4)*SUM(1!N17,1!N24,1!N40)&gt;1!N42,1,0)),IF(SUM(1!N17,1!N24,1!N40)&lt;&gt;0,1,0))</f>
        <v>0</v>
      </c>
      <c r="N47" s="86">
        <f>+IF(1!P42&lt;&gt;"",IF((1+OUT_1_Check!$Q$4)*SUM(1!P17,1!P24,1!P40,1!P41)&lt;1!P42,1,IF((1-OUT_1_Check!$Q$4)*SUM(1!P17,1!P24,1!P40)&gt;1!P42,1,0)),IF(SUM(1!P17,1!P24,1!P40)&lt;&gt;0,1,0))</f>
        <v>1</v>
      </c>
      <c r="O47" s="86">
        <f>+IF(1!Q42&lt;&gt;"",IF((1+OUT_1_Check!$Q$4)*SUM(1!Q17,1!Q24,1!Q40,1!Q41)&lt;1!Q42,1,IF((1-OUT_1_Check!$Q$4)*SUM(1!Q17,1!Q24,1!Q40)&gt;1!Q42,1,0)),IF(SUM(1!Q17,1!Q24,1!Q40)&lt;&gt;0,1,0))</f>
        <v>1</v>
      </c>
      <c r="P47" s="86">
        <f>+IF(1!R42&lt;&gt;"",IF((1+OUT_1_Check!$Q$4)*SUM(1!R17,1!R24,1!R40,1!R41)&lt;1!R42,1,IF((1-OUT_1_Check!$Q$4)*SUM(1!R17,1!R24,1!R40)&gt;1!R42,1,0)),IF(SUM(1!R17,1!R24,1!R40)&lt;&gt;0,1,0))</f>
        <v>0</v>
      </c>
      <c r="Q47" s="86">
        <f>+IF(1!S42&lt;&gt;"",IF((1+OUT_1_Check!$Q$4)*SUM(1!S17,1!S24,1!S40,1!S41)&lt;1!S42,1,IF((1-OUT_1_Check!$Q$4)*SUM(1!S17,1!S24,1!S40)&gt;1!S42,1,0)),IF(SUM(1!S17,1!S24,1!S40)&lt;&gt;0,1,0))</f>
        <v>0</v>
      </c>
      <c r="R47" s="86">
        <f>+IF(1!T42&lt;&gt;"",IF((1+OUT_1_Check!$Q$4)*SUM(1!T17,1!T24,1!T40,1!T41)&lt;1!T42,1,IF((1-OUT_1_Check!$Q$4)*SUM(1!T17,1!T24,1!T40)&gt;1!T42,1,0)),IF(SUM(1!T17,1!T24,1!T40)&lt;&gt;0,1,0))</f>
        <v>0</v>
      </c>
      <c r="S47" s="86">
        <f>+IF(1!U42&lt;&gt;"",IF((1+OUT_1_Check!$Q$4)*SUM(1!U17,1!U24,1!U40,1!U41)&lt;1!U42,1,IF((1-OUT_1_Check!$Q$4)*SUM(1!U17,1!U24,1!U40)&gt;1!U42,1,0)),IF(SUM(1!U17,1!U24,1!U40)&lt;&gt;0,1,0))</f>
        <v>0</v>
      </c>
      <c r="T47" s="86">
        <f>+IF(1!V42&lt;&gt;"",IF((1+OUT_1_Check!$Q$4)*SUM(1!V17,1!V24,1!V40,1!V41)&lt;1!V42,1,IF((1-OUT_1_Check!$Q$4)*SUM(1!V17,1!V24,1!V40)&gt;1!V42,1,0)),IF(SUM(1!V17,1!V24,1!V40)&lt;&gt;0,1,0))</f>
        <v>0</v>
      </c>
      <c r="U47" s="86">
        <f>+IF(1!W42&lt;&gt;"",IF((1+OUT_1_Check!$Q$4)*SUM(1!W17,1!W24,1!W40,1!W41)&lt;1!W42,1,IF((1-OUT_1_Check!$Q$4)*SUM(1!W17,1!W24,1!W40)&gt;1!W42,1,0)),IF(SUM(1!W17,1!W24,1!W40)&lt;&gt;0,1,0))</f>
        <v>1</v>
      </c>
      <c r="V47" s="86">
        <f>+IF(1!X42&lt;&gt;"",IF((1+OUT_1_Check!$Q$4)*SUM(1!X17,1!X24,1!X40,1!X41)&lt;1!X42,1,IF((1-OUT_1_Check!$Q$4)*SUM(1!X17,1!X24,1!X40)&gt;1!X42,1,0)),IF(SUM(1!X17,1!X24,1!X40)&lt;&gt;0,1,0))</f>
        <v>0</v>
      </c>
      <c r="W47" s="86" t="e">
        <f>+IF(1!#REF!&lt;&gt;"",IF((1+OUT_1_Check!$Q$4)*SUM(1!#REF!,1!#REF!,1!#REF!,1!#REF!)&lt;1!#REF!,1,IF((1-OUT_1_Check!$Q$4)*SUM(1!#REF!,1!#REF!,1!#REF!)&gt;1!#REF!,1,0)),IF(SUM(1!#REF!,1!#REF!,1!#REF!)&lt;&gt;0,1,0))</f>
        <v>#REF!</v>
      </c>
      <c r="X47" s="86" t="e">
        <f>+IF(1!#REF!&lt;&gt;"",IF((1+OUT_1_Check!$Q$4)*SUM(1!#REF!,1!#REF!,1!#REF!,1!#REF!)&lt;1!#REF!,1,IF((1-OUT_1_Check!$Q$4)*SUM(1!#REF!,1!#REF!,1!#REF!)&gt;1!#REF!,1,0)),IF(SUM(1!#REF!,1!#REF!,1!#REF!)&lt;&gt;0,1,0))</f>
        <v>#REF!</v>
      </c>
      <c r="Y47" s="86">
        <f>+IF(1!Y42&lt;&gt;"",IF((1+OUT_1_Check!$Q$4)*SUM(1!Y17,1!Y24,1!Y40,1!Y41)&lt;1!Y42,1,IF((1-OUT_1_Check!$Q$4)*SUM(1!Y17,1!Y24,1!Y40)&gt;1!Y42,1,0)),IF(SUM(1!Y17,1!Y24,1!Y40)&lt;&gt;0,1,0))</f>
        <v>0</v>
      </c>
      <c r="Z47" s="86">
        <f>+IF(1!Z42&lt;&gt;"",IF((1+OUT_1_Check!$Q$4)*SUM(1!Z17,1!Z24,1!Z40,1!Z41)&lt;1!Z42,1,IF((1-OUT_1_Check!$Q$4)*SUM(1!Z17,1!Z24,1!Z40)&gt;1!Z42,1,0)),IF(SUM(1!Z17,1!Z24,1!Z40)&lt;&gt;0,1,0))</f>
        <v>0</v>
      </c>
      <c r="AA47" s="86">
        <f>+IF(1!AA42&lt;&gt;"",IF((1+OUT_1_Check!$Q$4)*SUM(1!AA17,1!AA24,1!AA40,1!AA41)&lt;1!AA42,1,IF((1-OUT_1_Check!$Q$4)*SUM(1!AA17,1!AA24,1!AA40)&gt;1!AA42,1,0)),IF(SUM(1!AA17,1!AA24,1!AA40)&lt;&gt;0,1,0))</f>
        <v>1</v>
      </c>
      <c r="AB47" s="86">
        <f>+IF(1!AB42&lt;&gt;"",IF((1+OUT_1_Check!$Q$4)*SUM(1!AB17,1!AB24,1!AB40,1!AB41)&lt;1!AB42,1,IF((1-OUT_1_Check!$Q$4)*SUM(1!AB17,1!AB24,1!AB40)&gt;1!AB42,1,0)),IF(SUM(1!AB17,1!AB24,1!AB40)&lt;&gt;0,1,0))</f>
        <v>0</v>
      </c>
      <c r="AC47" s="86">
        <f>+IF(1!AC42&lt;&gt;"",IF((1+OUT_1_Check!$Q$4)*SUM(1!AC17,1!AC24,1!AC40,1!AC41)&lt;1!AC42,1,IF((1-OUT_1_Check!$Q$4)*SUM(1!AC17,1!AC24,1!AC40)&gt;1!AC42,1,0)),IF(SUM(1!AC17,1!AC24,1!AC40)&lt;&gt;0,1,0))</f>
        <v>0</v>
      </c>
      <c r="AD47" s="86">
        <f>+IF(1!AD42&lt;&gt;"",IF((1+OUT_1_Check!$Q$4)*SUM(1!AD17,1!AD24,1!AD40,1!AD41)&lt;1!AD42,1,IF((1-OUT_1_Check!$Q$4)*SUM(1!AD17,1!AD24,1!AD40)&gt;1!AD42,1,0)),IF(SUM(1!AD17,1!AD24,1!AD40)&lt;&gt;0,1,0))</f>
        <v>0</v>
      </c>
      <c r="AE47" s="86">
        <f>+IF(1!AE42&lt;&gt;"",IF((1+OUT_1_Check!$Q$4)*SUM(1!AE17,1!AE24,1!AE40,1!AE41)&lt;1!AE42,1,IF((1-OUT_1_Check!$Q$4)*SUM(1!AE17,1!AE24,1!AE40)&gt;1!AE42,1,0)),IF(SUM(1!AE17,1!AE24,1!AE40)&lt;&gt;0,1,0))</f>
        <v>1</v>
      </c>
      <c r="AF47" s="86">
        <f>+IF(1!AF42&lt;&gt;"",IF((1+OUT_1_Check!$Q$4)*SUM(1!AF17,1!AF24,1!AF40,1!AF41)&lt;1!AF42,1,IF((1-OUT_1_Check!$Q$4)*SUM(1!AF17,1!AF24,1!AF40)&gt;1!AF42,1,0)),IF(SUM(1!AF17,1!AF24,1!AF40)&lt;&gt;0,1,0))</f>
        <v>1</v>
      </c>
      <c r="AG47" s="86">
        <f>+IF(1!AG42&lt;&gt;"",IF((1+OUT_1_Check!$Q$4)*SUM(1!AG17,1!AG24,1!AG40,1!AG41)&lt;1!AG42,1,IF((1-OUT_1_Check!$Q$4)*SUM(1!AG17,1!AG24,1!AG40)&gt;1!AG42,1,0)),IF(SUM(1!AG17,1!AG24,1!AG40)&lt;&gt;0,1,0))</f>
        <v>1</v>
      </c>
      <c r="AH47" s="86">
        <f>+IF(1!AH42&lt;&gt;"",IF((1+OUT_1_Check!$Q$4)*SUM(1!AH17,1!AH24,1!AH40,1!AH41)&lt;1!AH42,1,IF((1-OUT_1_Check!$Q$4)*SUM(1!AH17,1!AH24,1!AH40)&gt;1!AH42,1,0)),IF(SUM(1!AH17,1!AH24,1!AH40)&lt;&gt;0,1,0))</f>
        <v>1</v>
      </c>
      <c r="AI47" s="86">
        <f>+IF(1!AI42&lt;&gt;"",IF((1+OUT_1_Check!$Q$4)*SUM(1!AI17,1!AI24,1!AI40,1!AI41)&lt;1!AI42,1,IF((1-OUT_1_Check!$Q$4)*SUM(1!AI17,1!AI24,1!AI40)&gt;1!AI42,1,0)),IF(SUM(1!AI17,1!AI24,1!AI40)&lt;&gt;0,1,0))</f>
        <v>1</v>
      </c>
      <c r="AJ47" s="86">
        <f>+IF(1!AJ42&lt;&gt;"",IF((1+OUT_1_Check!$Q$4)*SUM(1!AJ17,1!AJ24,1!AJ40,1!AJ41)&lt;1!AJ42,1,IF((1-OUT_1_Check!$Q$4)*SUM(1!AJ17,1!AJ24,1!AJ40)&gt;1!AJ42,1,0)),IF(SUM(1!AJ17,1!AJ24,1!AJ40)&lt;&gt;0,1,0))</f>
        <v>0</v>
      </c>
      <c r="AK47" s="86">
        <f>+IF(1!AK42&lt;&gt;"",IF((1+OUT_1_Check!$Q$4)*SUM(1!AK17,1!AK24,1!AK40,1!AK41)&lt;1!AK42,1,IF((1-OUT_1_Check!$Q$4)*SUM(1!AK17,1!AK24,1!AK40)&gt;1!AK42,1,0)),IF(SUM(1!AK17,1!AK24,1!AK40)&lt;&gt;0,1,0))</f>
        <v>0</v>
      </c>
      <c r="AL47" s="86">
        <f>+IF(1!AL42&lt;&gt;"",IF((1+OUT_1_Check!$Q$4)*SUM(1!AL17,1!AL24,1!AL40,1!AL41)&lt;1!AL42,1,IF((1-OUT_1_Check!$Q$4)*SUM(1!AL17,1!AL24,1!AL40)&gt;1!AL42,1,0)),IF(SUM(1!AL17,1!AL24,1!AL40)&lt;&gt;0,1,0))</f>
        <v>1</v>
      </c>
      <c r="AM47" s="86" t="e">
        <f>+IF(1!#REF!&lt;&gt;"",IF((1+OUT_1_Check!$Q$4)*SUM(1!#REF!,1!#REF!,1!#REF!,1!#REF!)&lt;1!#REF!,1,IF((1-OUT_1_Check!$Q$4)*SUM(1!#REF!,1!#REF!,1!#REF!)&gt;1!#REF!,1,0)),IF(SUM(1!#REF!,1!#REF!,1!#REF!)&lt;&gt;0,1,0))</f>
        <v>#REF!</v>
      </c>
      <c r="AN47" s="86">
        <f>+IF(1!AM42&lt;&gt;"",IF((1+OUT_1_Check!$Q$4)*SUM(1!AM17,1!AM24,1!AM40,1!AM41)&lt;1!AM42,1,IF((1-OUT_1_Check!$Q$4)*SUM(1!AM17,1!AM24,1!AM40)&gt;1!AM42,1,0)),IF(SUM(1!AM17,1!AM24,1!AM40)&lt;&gt;0,1,0))</f>
        <v>0</v>
      </c>
      <c r="AO47" s="86">
        <f>+IF(1!AN42&lt;&gt;"",IF((1+OUT_1_Check!$Q$4)*SUM(1!AN17,1!AN24,1!AN40,1!AN41)&lt;1!AN42,1,IF((1-OUT_1_Check!$Q$4)*SUM(1!AN17,1!AN24,1!AN40)&gt;1!AN42,1,0)),IF(SUM(1!AN17,1!AN24,1!AN40)&lt;&gt;0,1,0))</f>
        <v>1</v>
      </c>
      <c r="AP47" s="86">
        <f>+IF(1!AO42&lt;&gt;"",IF((1+OUT_1_Check!$Q$4)*SUM(1!AO17,1!AO24,1!AO40,1!AO41)&lt;1!AO42,1,IF((1-OUT_1_Check!$Q$4)*SUM(1!AO17,1!AO24,1!AO40)&gt;1!AO42,1,0)),IF(SUM(1!AO17,1!AO24,1!AO40)&lt;&gt;0,1,0))</f>
        <v>1</v>
      </c>
      <c r="AQ47" s="86">
        <f>+IF(1!AP42&lt;&gt;"",IF((1+OUT_1_Check!$Q$4)*SUM(1!AP17,1!AP24,1!AP40,1!AP41)&lt;1!AP42,1,IF((1-OUT_1_Check!$Q$4)*SUM(1!AP17,1!AP24,1!AP40)&gt;1!AP42,1,0)),IF(SUM(1!AP17,1!AP24,1!AP40)&lt;&gt;0,1,0))</f>
        <v>1</v>
      </c>
      <c r="AR47" s="86">
        <f>+IF(1!AQ42&lt;&gt;"",IF((1+OUT_1_Check!$Q$4)*SUM(1!AQ17,1!AQ24,1!AQ40,1!AQ41)&lt;1!AQ42,1,IF((1-OUT_1_Check!$Q$4)*SUM(1!AQ17,1!AQ24,1!AQ40)&gt;1!AQ42,1,0)),IF(SUM(1!AQ17,1!AQ24,1!AQ40)&lt;&gt;0,1,0))</f>
        <v>1</v>
      </c>
      <c r="AS47" s="86">
        <f>+IF(1!AR42&lt;&gt;"",IF((1+OUT_1_Check!$Q$4)*SUM(1!AR17,1!AR24,1!AR40,1!AR41)&lt;1!AR42,1,IF((1-OUT_1_Check!$Q$4)*SUM(1!AR17,1!AR24,1!AR40)&gt;1!AR42,1,0)),IF(SUM(1!AR17,1!AR24,1!AR40)&lt;&gt;0,1,0))</f>
        <v>0</v>
      </c>
      <c r="AV47" s="56"/>
    </row>
    <row r="48" spans="1:48" s="47" customFormat="1" ht="18" customHeight="1">
      <c r="A48" s="57"/>
      <c r="B48" s="58" t="s">
        <v>126</v>
      </c>
      <c r="C48" s="5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90">
        <f>+IF(1!AR43&lt;&gt;"",IF(1!AR43&lt;1!AR42,1,0),IF(1!AR42&lt;&gt;0,1,0))</f>
        <v>0</v>
      </c>
      <c r="AT48" s="108"/>
      <c r="AV48" s="56"/>
    </row>
    <row r="49" spans="1:48" s="47" customFormat="1" ht="18" customHeight="1">
      <c r="A49" s="64"/>
      <c r="B49" s="59"/>
      <c r="C49" s="59"/>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90"/>
      <c r="AV49" s="56"/>
    </row>
    <row r="50" spans="1:48" s="47" customFormat="1" ht="18" customHeight="1">
      <c r="A50" s="64"/>
      <c r="B50" s="53" t="s">
        <v>24</v>
      </c>
      <c r="C50" s="53"/>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V50" s="56"/>
    </row>
    <row r="51" spans="1:48" s="47" customFormat="1" ht="18" customHeight="1">
      <c r="A51" s="64"/>
      <c r="B51" s="66" t="s">
        <v>102</v>
      </c>
      <c r="C51" s="53"/>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248">
        <f>+IF(1!AR45&lt;&gt;"",IF((1+OUT_1_Check!$Q$4)*SUM(1!D45:AQ45)&lt;2*1!AR45,1,IF((1-OUT_1_Check!$Q$4)*SUM(1!D45:AQ45)&gt;2*1!AR45,1,0)),IF(SUM(1!D45:AQ45)&lt;&gt;0,1,0))</f>
        <v>0</v>
      </c>
      <c r="AV51" s="56"/>
    </row>
    <row r="52" spans="1:48" s="47" customFormat="1" ht="18" customHeight="1">
      <c r="A52" s="67"/>
      <c r="B52" s="68" t="s">
        <v>103</v>
      </c>
      <c r="C52" s="69"/>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8">
        <f>+IF(1!AR46&lt;&gt;"",IF((1+OUT_1_Check!$Q$4)*SUM(1!D46:AQ46)&lt;2*1!AR46,1,IF((1-OUT_1_Check!$Q$4)*SUM(1!D46:AQ46)&gt;2*1!AR46,1,0)),IF(SUM(1!D46:AQ46)&lt;&gt;0,1,0))</f>
        <v>0</v>
      </c>
      <c r="AV52" s="56"/>
    </row>
    <row r="53" spans="1:48" s="47" customFormat="1" ht="18" customHeight="1">
      <c r="A53" s="59" t="s">
        <v>83</v>
      </c>
      <c r="B53" s="59"/>
      <c r="C53" s="59"/>
      <c r="AS53" s="70"/>
      <c r="AT53" s="70"/>
      <c r="AV53" s="56"/>
    </row>
    <row r="54" spans="1:44" s="47" customFormat="1" ht="18" customHeight="1">
      <c r="A54" s="59" t="s">
        <v>84</v>
      </c>
      <c r="B54" s="59"/>
      <c r="C54" s="59"/>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row>
    <row r="55" spans="1:44" s="47" customFormat="1" ht="18" customHeight="1">
      <c r="A55" s="71" t="s">
        <v>93</v>
      </c>
      <c r="B55" s="59"/>
      <c r="C55" s="59"/>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row>
    <row r="56" spans="1:44" s="47" customFormat="1" ht="18" customHeight="1">
      <c r="A56" s="59" t="s">
        <v>96</v>
      </c>
      <c r="B56" s="59"/>
      <c r="C56" s="59"/>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row>
    <row r="57" spans="1:27" s="43" customFormat="1" ht="18" customHeight="1">
      <c r="A57" s="72"/>
      <c r="B57" s="72"/>
      <c r="C57" s="72"/>
      <c r="E57" s="73"/>
      <c r="F57" s="73"/>
      <c r="G57" s="73"/>
      <c r="H57" s="73"/>
      <c r="I57" s="73"/>
      <c r="J57" s="73"/>
      <c r="K57" s="73"/>
      <c r="L57" s="73"/>
      <c r="M57" s="73"/>
      <c r="N57" s="73"/>
      <c r="O57" s="73"/>
      <c r="P57" s="73"/>
      <c r="Q57" s="73"/>
      <c r="R57" s="73"/>
      <c r="S57" s="73"/>
      <c r="T57" s="73"/>
      <c r="U57" s="73"/>
      <c r="V57" s="73"/>
      <c r="W57" s="73"/>
      <c r="X57" s="73"/>
      <c r="Y57" s="73"/>
      <c r="Z57" s="73"/>
      <c r="AA57" s="73"/>
    </row>
    <row r="58" spans="1:27" s="43" customFormat="1" ht="18" customHeight="1">
      <c r="A58" s="72"/>
      <c r="B58" s="72"/>
      <c r="C58" s="72"/>
      <c r="E58" s="73"/>
      <c r="F58" s="73"/>
      <c r="G58" s="73"/>
      <c r="H58" s="73"/>
      <c r="I58" s="73"/>
      <c r="J58" s="73"/>
      <c r="K58" s="73"/>
      <c r="L58" s="73"/>
      <c r="M58" s="73"/>
      <c r="N58" s="73"/>
      <c r="O58" s="73"/>
      <c r="P58" s="73"/>
      <c r="Q58" s="73"/>
      <c r="R58" s="73"/>
      <c r="S58" s="73"/>
      <c r="T58" s="73"/>
      <c r="U58" s="73"/>
      <c r="V58" s="73"/>
      <c r="W58" s="73"/>
      <c r="X58" s="73"/>
      <c r="Y58" s="73"/>
      <c r="Z58" s="73"/>
      <c r="AA58" s="73"/>
    </row>
  </sheetData>
  <sheetProtection/>
  <mergeCells count="8">
    <mergeCell ref="AS12:AS13"/>
    <mergeCell ref="H12:H13"/>
    <mergeCell ref="D12:D13"/>
    <mergeCell ref="E12:E13"/>
    <mergeCell ref="F12:F13"/>
    <mergeCell ref="G12:G13"/>
    <mergeCell ref="I12:I13"/>
    <mergeCell ref="J12:AR12"/>
  </mergeCells>
  <printOptions/>
  <pageMargins left="0.75" right="0.75" top="1" bottom="1" header="0.5" footer="0.5"/>
  <pageSetup fitToHeight="1" fitToWidth="1" horizontalDpi="600" verticalDpi="600" orientation="portrait" paperSize="9" scale="26" r:id="rId1"/>
</worksheet>
</file>

<file path=xl/worksheets/sheet5.xml><?xml version="1.0" encoding="utf-8"?>
<worksheet xmlns="http://schemas.openxmlformats.org/spreadsheetml/2006/main" xmlns:r="http://schemas.openxmlformats.org/officeDocument/2006/relationships">
  <sheetPr codeName="Sheet5">
    <outlinePr summaryBelow="0" summaryRight="0"/>
  </sheetPr>
  <dimension ref="B1:AR45"/>
  <sheetViews>
    <sheetView zoomScale="55" zoomScaleNormal="55" zoomScalePageLayoutView="0" workbookViewId="0" topLeftCell="A1">
      <selection activeCell="A1" sqref="A1"/>
    </sheetView>
  </sheetViews>
  <sheetFormatPr defaultColWidth="0" defaultRowHeight="12"/>
  <cols>
    <col min="1" max="2" width="1.75390625" style="14" customWidth="1"/>
    <col min="3" max="3" width="50.75390625" style="313" customWidth="1"/>
    <col min="4" max="41" width="7.25390625" style="14" customWidth="1"/>
    <col min="42" max="42" width="9.375" style="14" customWidth="1"/>
    <col min="43" max="43" width="7.25390625" style="14" customWidth="1"/>
    <col min="44" max="44" width="1.75390625" style="14" customWidth="1"/>
    <col min="45" max="45" width="7.25390625" style="14" customWidth="1"/>
    <col min="46" max="47" width="9.125" style="14" customWidth="1"/>
    <col min="48" max="16384" width="0" style="14" hidden="1" customWidth="1"/>
  </cols>
  <sheetData>
    <row r="1" spans="2:43" s="193" customFormat="1" ht="19.5" customHeight="1">
      <c r="B1" s="268" t="s">
        <v>25</v>
      </c>
      <c r="C1" s="269"/>
      <c r="D1" s="192"/>
      <c r="E1" s="192"/>
      <c r="F1" s="192"/>
      <c r="G1" s="192"/>
      <c r="H1" s="192"/>
      <c r="I1" s="192"/>
      <c r="J1" s="192"/>
      <c r="AQ1" s="270"/>
    </row>
    <row r="2" spans="3:43" s="271" customFormat="1" ht="19.5" customHeight="1">
      <c r="C2" s="394" t="s">
        <v>162</v>
      </c>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row>
    <row r="3" spans="3:43" s="271" customFormat="1" ht="19.5" customHeight="1">
      <c r="C3" s="394" t="s">
        <v>59</v>
      </c>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row>
    <row r="4" spans="3:43" s="271" customFormat="1" ht="19.5" customHeight="1">
      <c r="C4" s="394" t="s">
        <v>185</v>
      </c>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row>
    <row r="5" spans="3:43" s="271" customFormat="1" ht="19.5" customHeight="1">
      <c r="C5" s="394" t="s">
        <v>3</v>
      </c>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row>
    <row r="6" spans="2:10" s="193" customFormat="1" ht="52.5" customHeight="1">
      <c r="B6" s="237"/>
      <c r="C6" s="272"/>
      <c r="I6" s="194"/>
      <c r="J6" s="194"/>
    </row>
    <row r="7" spans="2:44" s="2" customFormat="1" ht="27.75" customHeight="1">
      <c r="B7" s="273"/>
      <c r="C7" s="315" t="s">
        <v>4</v>
      </c>
      <c r="D7" s="275" t="s">
        <v>110</v>
      </c>
      <c r="E7" s="275" t="s">
        <v>149</v>
      </c>
      <c r="F7" s="275" t="s">
        <v>145</v>
      </c>
      <c r="G7" s="275" t="s">
        <v>111</v>
      </c>
      <c r="H7" s="275" t="s">
        <v>62</v>
      </c>
      <c r="I7" s="275" t="s">
        <v>148</v>
      </c>
      <c r="J7" s="275" t="s">
        <v>8</v>
      </c>
      <c r="K7" s="275" t="s">
        <v>112</v>
      </c>
      <c r="L7" s="275" t="s">
        <v>75</v>
      </c>
      <c r="M7" s="275" t="s">
        <v>113</v>
      </c>
      <c r="N7" s="275" t="s">
        <v>63</v>
      </c>
      <c r="O7" s="275" t="s">
        <v>61</v>
      </c>
      <c r="P7" s="275" t="s">
        <v>53</v>
      </c>
      <c r="Q7" s="275" t="s">
        <v>7</v>
      </c>
      <c r="R7" s="275" t="s">
        <v>64</v>
      </c>
      <c r="S7" s="275" t="s">
        <v>65</v>
      </c>
      <c r="T7" s="275" t="s">
        <v>76</v>
      </c>
      <c r="U7" s="275" t="s">
        <v>115</v>
      </c>
      <c r="V7" s="275" t="s">
        <v>77</v>
      </c>
      <c r="W7" s="275" t="s">
        <v>6</v>
      </c>
      <c r="X7" s="275" t="s">
        <v>66</v>
      </c>
      <c r="Y7" s="275" t="s">
        <v>67</v>
      </c>
      <c r="Z7" s="275" t="s">
        <v>118</v>
      </c>
      <c r="AA7" s="275" t="s">
        <v>81</v>
      </c>
      <c r="AB7" s="275" t="s">
        <v>78</v>
      </c>
      <c r="AC7" s="275" t="s">
        <v>119</v>
      </c>
      <c r="AD7" s="275" t="s">
        <v>68</v>
      </c>
      <c r="AE7" s="275" t="s">
        <v>69</v>
      </c>
      <c r="AF7" s="275" t="s">
        <v>146</v>
      </c>
      <c r="AG7" s="275" t="s">
        <v>70</v>
      </c>
      <c r="AH7" s="275" t="s">
        <v>120</v>
      </c>
      <c r="AI7" s="275" t="s">
        <v>147</v>
      </c>
      <c r="AJ7" s="275" t="s">
        <v>82</v>
      </c>
      <c r="AK7" s="275" t="s">
        <v>71</v>
      </c>
      <c r="AL7" s="275" t="s">
        <v>163</v>
      </c>
      <c r="AM7" s="275" t="s">
        <v>73</v>
      </c>
      <c r="AN7" s="275" t="s">
        <v>5</v>
      </c>
      <c r="AO7" s="275" t="s">
        <v>74</v>
      </c>
      <c r="AP7" s="275" t="s">
        <v>85</v>
      </c>
      <c r="AQ7" s="276" t="s">
        <v>9</v>
      </c>
      <c r="AR7" s="277"/>
    </row>
    <row r="8" spans="2:44" s="2" customFormat="1" ht="30" customHeight="1">
      <c r="B8" s="5"/>
      <c r="C8" s="316" t="s">
        <v>150</v>
      </c>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6"/>
      <c r="AR8" s="317"/>
    </row>
    <row r="9" spans="2:44" s="2" customFormat="1" ht="16.5" customHeight="1">
      <c r="B9" s="7"/>
      <c r="C9" s="283" t="s">
        <v>106</v>
      </c>
      <c r="D9" s="284">
        <v>0</v>
      </c>
      <c r="E9" s="284">
        <v>0</v>
      </c>
      <c r="F9" s="284">
        <v>0</v>
      </c>
      <c r="G9" s="284">
        <v>0</v>
      </c>
      <c r="H9" s="284">
        <v>0</v>
      </c>
      <c r="I9" s="284">
        <v>0</v>
      </c>
      <c r="J9" s="284">
        <v>0</v>
      </c>
      <c r="K9" s="284">
        <v>0</v>
      </c>
      <c r="L9" s="284">
        <v>0</v>
      </c>
      <c r="M9" s="284">
        <v>0</v>
      </c>
      <c r="N9" s="284">
        <v>0</v>
      </c>
      <c r="O9" s="284">
        <v>0</v>
      </c>
      <c r="P9" s="284">
        <v>0</v>
      </c>
      <c r="Q9" s="284">
        <v>0</v>
      </c>
      <c r="R9" s="284">
        <v>0</v>
      </c>
      <c r="S9" s="284">
        <v>0</v>
      </c>
      <c r="T9" s="284">
        <v>0</v>
      </c>
      <c r="U9" s="284">
        <v>0</v>
      </c>
      <c r="V9" s="284">
        <v>0</v>
      </c>
      <c r="W9" s="284">
        <v>0</v>
      </c>
      <c r="X9" s="284">
        <v>0</v>
      </c>
      <c r="Y9" s="284">
        <v>0</v>
      </c>
      <c r="Z9" s="284">
        <v>0</v>
      </c>
      <c r="AA9" s="284">
        <v>0</v>
      </c>
      <c r="AB9" s="284">
        <v>0</v>
      </c>
      <c r="AC9" s="284">
        <v>0</v>
      </c>
      <c r="AD9" s="284">
        <v>0</v>
      </c>
      <c r="AE9" s="284">
        <v>0</v>
      </c>
      <c r="AF9" s="284">
        <v>0</v>
      </c>
      <c r="AG9" s="284">
        <v>0</v>
      </c>
      <c r="AH9" s="284">
        <v>0</v>
      </c>
      <c r="AI9" s="284">
        <v>0</v>
      </c>
      <c r="AJ9" s="284">
        <v>0</v>
      </c>
      <c r="AK9" s="284">
        <v>0</v>
      </c>
      <c r="AL9" s="284">
        <v>0</v>
      </c>
      <c r="AM9" s="284">
        <v>0</v>
      </c>
      <c r="AN9" s="284">
        <v>0</v>
      </c>
      <c r="AO9" s="284">
        <v>0</v>
      </c>
      <c r="AP9" s="284">
        <v>0</v>
      </c>
      <c r="AQ9" s="286">
        <v>0</v>
      </c>
      <c r="AR9" s="317"/>
    </row>
    <row r="10" spans="2:44" s="2" customFormat="1" ht="16.5" customHeight="1">
      <c r="B10" s="9"/>
      <c r="C10" s="283" t="s">
        <v>107</v>
      </c>
      <c r="D10" s="284">
        <v>0</v>
      </c>
      <c r="E10" s="284">
        <v>0</v>
      </c>
      <c r="F10" s="284">
        <v>0</v>
      </c>
      <c r="G10" s="284">
        <v>0</v>
      </c>
      <c r="H10" s="284">
        <v>0</v>
      </c>
      <c r="I10" s="284">
        <v>0</v>
      </c>
      <c r="J10" s="284">
        <v>0</v>
      </c>
      <c r="K10" s="284">
        <v>0</v>
      </c>
      <c r="L10" s="284">
        <v>0</v>
      </c>
      <c r="M10" s="284">
        <v>0</v>
      </c>
      <c r="N10" s="284">
        <v>0</v>
      </c>
      <c r="O10" s="284">
        <v>0</v>
      </c>
      <c r="P10" s="284">
        <v>0</v>
      </c>
      <c r="Q10" s="284">
        <v>0</v>
      </c>
      <c r="R10" s="284">
        <v>0</v>
      </c>
      <c r="S10" s="284">
        <v>0</v>
      </c>
      <c r="T10" s="284">
        <v>0</v>
      </c>
      <c r="U10" s="284">
        <v>0</v>
      </c>
      <c r="V10" s="284">
        <v>0</v>
      </c>
      <c r="W10" s="284">
        <v>0</v>
      </c>
      <c r="X10" s="284">
        <v>0</v>
      </c>
      <c r="Y10" s="284">
        <v>0</v>
      </c>
      <c r="Z10" s="284">
        <v>0</v>
      </c>
      <c r="AA10" s="284">
        <v>0</v>
      </c>
      <c r="AB10" s="284">
        <v>0</v>
      </c>
      <c r="AC10" s="284">
        <v>0</v>
      </c>
      <c r="AD10" s="284">
        <v>0</v>
      </c>
      <c r="AE10" s="284">
        <v>0</v>
      </c>
      <c r="AF10" s="284">
        <v>0</v>
      </c>
      <c r="AG10" s="284">
        <v>0</v>
      </c>
      <c r="AH10" s="284">
        <v>0</v>
      </c>
      <c r="AI10" s="284">
        <v>0</v>
      </c>
      <c r="AJ10" s="284">
        <v>0</v>
      </c>
      <c r="AK10" s="284">
        <v>0</v>
      </c>
      <c r="AL10" s="284">
        <v>0</v>
      </c>
      <c r="AM10" s="284">
        <v>0</v>
      </c>
      <c r="AN10" s="284">
        <v>0</v>
      </c>
      <c r="AO10" s="284">
        <v>0</v>
      </c>
      <c r="AP10" s="284">
        <v>0</v>
      </c>
      <c r="AQ10" s="286">
        <v>0</v>
      </c>
      <c r="AR10" s="317"/>
    </row>
    <row r="11" spans="2:44" s="2" customFormat="1" ht="16.5" customHeight="1">
      <c r="B11" s="9"/>
      <c r="C11" s="466" t="s">
        <v>188</v>
      </c>
      <c r="D11" s="284">
        <v>0</v>
      </c>
      <c r="E11" s="284">
        <v>0</v>
      </c>
      <c r="F11" s="284">
        <v>0</v>
      </c>
      <c r="G11" s="284">
        <v>0</v>
      </c>
      <c r="H11" s="284">
        <v>0</v>
      </c>
      <c r="I11" s="284">
        <v>0</v>
      </c>
      <c r="J11" s="284">
        <v>0</v>
      </c>
      <c r="K11" s="284">
        <v>0</v>
      </c>
      <c r="L11" s="284">
        <v>0</v>
      </c>
      <c r="M11" s="284">
        <v>0</v>
      </c>
      <c r="N11" s="284">
        <v>0</v>
      </c>
      <c r="O11" s="284">
        <v>0</v>
      </c>
      <c r="P11" s="284">
        <v>0</v>
      </c>
      <c r="Q11" s="284">
        <v>0</v>
      </c>
      <c r="R11" s="284">
        <v>0</v>
      </c>
      <c r="S11" s="284">
        <v>0</v>
      </c>
      <c r="T11" s="284">
        <v>0</v>
      </c>
      <c r="U11" s="284">
        <v>0</v>
      </c>
      <c r="V11" s="284">
        <v>0</v>
      </c>
      <c r="W11" s="284">
        <v>0</v>
      </c>
      <c r="X11" s="284">
        <v>0</v>
      </c>
      <c r="Y11" s="284">
        <v>0</v>
      </c>
      <c r="Z11" s="284">
        <v>0</v>
      </c>
      <c r="AA11" s="284">
        <v>0</v>
      </c>
      <c r="AB11" s="284">
        <v>0</v>
      </c>
      <c r="AC11" s="284">
        <v>0</v>
      </c>
      <c r="AD11" s="284">
        <v>0</v>
      </c>
      <c r="AE11" s="284">
        <v>0</v>
      </c>
      <c r="AF11" s="284">
        <v>0</v>
      </c>
      <c r="AG11" s="284">
        <v>0</v>
      </c>
      <c r="AH11" s="284">
        <v>0</v>
      </c>
      <c r="AI11" s="284">
        <v>0</v>
      </c>
      <c r="AJ11" s="284">
        <v>0</v>
      </c>
      <c r="AK11" s="284">
        <v>0</v>
      </c>
      <c r="AL11" s="284">
        <v>0</v>
      </c>
      <c r="AM11" s="284">
        <v>0</v>
      </c>
      <c r="AN11" s="284">
        <v>0</v>
      </c>
      <c r="AO11" s="284">
        <v>0</v>
      </c>
      <c r="AP11" s="284">
        <v>0</v>
      </c>
      <c r="AQ11" s="286">
        <v>0</v>
      </c>
      <c r="AR11" s="317"/>
    </row>
    <row r="12" spans="2:44" s="2" customFormat="1" ht="16.5" customHeight="1">
      <c r="B12" s="9"/>
      <c r="C12" s="283" t="s">
        <v>108</v>
      </c>
      <c r="D12" s="284">
        <v>0</v>
      </c>
      <c r="E12" s="284">
        <v>0</v>
      </c>
      <c r="F12" s="284">
        <v>0</v>
      </c>
      <c r="G12" s="284">
        <v>0</v>
      </c>
      <c r="H12" s="284">
        <v>0</v>
      </c>
      <c r="I12" s="284">
        <v>0</v>
      </c>
      <c r="J12" s="284">
        <v>0</v>
      </c>
      <c r="K12" s="284">
        <v>0</v>
      </c>
      <c r="L12" s="284">
        <v>0</v>
      </c>
      <c r="M12" s="284">
        <v>0</v>
      </c>
      <c r="N12" s="284">
        <v>0</v>
      </c>
      <c r="O12" s="284">
        <v>0</v>
      </c>
      <c r="P12" s="284">
        <v>0</v>
      </c>
      <c r="Q12" s="284">
        <v>0</v>
      </c>
      <c r="R12" s="284">
        <v>0</v>
      </c>
      <c r="S12" s="284">
        <v>0</v>
      </c>
      <c r="T12" s="284">
        <v>0</v>
      </c>
      <c r="U12" s="284">
        <v>0</v>
      </c>
      <c r="V12" s="284">
        <v>0</v>
      </c>
      <c r="W12" s="284">
        <v>0</v>
      </c>
      <c r="X12" s="284">
        <v>0</v>
      </c>
      <c r="Y12" s="284">
        <v>0</v>
      </c>
      <c r="Z12" s="284">
        <v>0</v>
      </c>
      <c r="AA12" s="284">
        <v>0</v>
      </c>
      <c r="AB12" s="284">
        <v>0</v>
      </c>
      <c r="AC12" s="284">
        <v>0</v>
      </c>
      <c r="AD12" s="284">
        <v>0</v>
      </c>
      <c r="AE12" s="284">
        <v>0</v>
      </c>
      <c r="AF12" s="284">
        <v>0</v>
      </c>
      <c r="AG12" s="284">
        <v>0</v>
      </c>
      <c r="AH12" s="284">
        <v>0</v>
      </c>
      <c r="AI12" s="284">
        <v>0</v>
      </c>
      <c r="AJ12" s="284">
        <v>0</v>
      </c>
      <c r="AK12" s="284">
        <v>0</v>
      </c>
      <c r="AL12" s="284">
        <v>0</v>
      </c>
      <c r="AM12" s="284">
        <v>0</v>
      </c>
      <c r="AN12" s="284">
        <v>0</v>
      </c>
      <c r="AO12" s="284">
        <v>0</v>
      </c>
      <c r="AP12" s="284">
        <v>0</v>
      </c>
      <c r="AQ12" s="286">
        <v>0</v>
      </c>
      <c r="AR12" s="317"/>
    </row>
    <row r="13" spans="2:44" s="290" customFormat="1" ht="30" customHeight="1">
      <c r="B13" s="291"/>
      <c r="C13" s="292" t="s">
        <v>11</v>
      </c>
      <c r="D13" s="302">
        <v>0</v>
      </c>
      <c r="E13" s="302">
        <v>0</v>
      </c>
      <c r="F13" s="302">
        <v>0</v>
      </c>
      <c r="G13" s="302">
        <v>0</v>
      </c>
      <c r="H13" s="302">
        <v>0</v>
      </c>
      <c r="I13" s="302">
        <v>0</v>
      </c>
      <c r="J13" s="302">
        <v>0</v>
      </c>
      <c r="K13" s="302">
        <v>0</v>
      </c>
      <c r="L13" s="302">
        <v>0</v>
      </c>
      <c r="M13" s="302">
        <v>0</v>
      </c>
      <c r="N13" s="302">
        <v>0</v>
      </c>
      <c r="O13" s="302">
        <v>0</v>
      </c>
      <c r="P13" s="302">
        <v>0</v>
      </c>
      <c r="Q13" s="302">
        <v>0</v>
      </c>
      <c r="R13" s="302">
        <v>0</v>
      </c>
      <c r="S13" s="302">
        <v>0</v>
      </c>
      <c r="T13" s="302">
        <v>0</v>
      </c>
      <c r="U13" s="302">
        <v>0</v>
      </c>
      <c r="V13" s="302">
        <v>0</v>
      </c>
      <c r="W13" s="302">
        <v>0</v>
      </c>
      <c r="X13" s="302">
        <v>0</v>
      </c>
      <c r="Y13" s="302">
        <v>0</v>
      </c>
      <c r="Z13" s="302">
        <v>0</v>
      </c>
      <c r="AA13" s="302">
        <v>0</v>
      </c>
      <c r="AB13" s="302">
        <v>0</v>
      </c>
      <c r="AC13" s="302">
        <v>0</v>
      </c>
      <c r="AD13" s="302">
        <v>0</v>
      </c>
      <c r="AE13" s="302">
        <v>0</v>
      </c>
      <c r="AF13" s="302">
        <v>0</v>
      </c>
      <c r="AG13" s="302">
        <v>0</v>
      </c>
      <c r="AH13" s="302">
        <v>0</v>
      </c>
      <c r="AI13" s="302">
        <v>0</v>
      </c>
      <c r="AJ13" s="302">
        <v>0</v>
      </c>
      <c r="AK13" s="302">
        <v>0</v>
      </c>
      <c r="AL13" s="302">
        <v>0</v>
      </c>
      <c r="AM13" s="302">
        <v>0</v>
      </c>
      <c r="AN13" s="302">
        <v>0</v>
      </c>
      <c r="AO13" s="302">
        <v>0</v>
      </c>
      <c r="AP13" s="302">
        <v>0</v>
      </c>
      <c r="AQ13" s="294">
        <v>0</v>
      </c>
      <c r="AR13" s="318"/>
    </row>
    <row r="14" spans="2:44" s="2" customFormat="1" ht="30" customHeight="1">
      <c r="B14" s="5"/>
      <c r="C14" s="305" t="s">
        <v>26</v>
      </c>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6"/>
      <c r="AR14" s="317"/>
    </row>
    <row r="15" spans="2:44" s="2" customFormat="1" ht="16.5" customHeight="1">
      <c r="B15" s="7"/>
      <c r="C15" s="283" t="s">
        <v>106</v>
      </c>
      <c r="D15" s="284">
        <v>0</v>
      </c>
      <c r="E15" s="284">
        <v>0</v>
      </c>
      <c r="F15" s="284">
        <v>0</v>
      </c>
      <c r="G15" s="284">
        <v>0</v>
      </c>
      <c r="H15" s="284">
        <v>0</v>
      </c>
      <c r="I15" s="284">
        <v>0</v>
      </c>
      <c r="J15" s="284">
        <v>0</v>
      </c>
      <c r="K15" s="284">
        <v>0</v>
      </c>
      <c r="L15" s="284">
        <v>0</v>
      </c>
      <c r="M15" s="284">
        <v>0</v>
      </c>
      <c r="N15" s="284">
        <v>0</v>
      </c>
      <c r="O15" s="284">
        <v>0</v>
      </c>
      <c r="P15" s="284">
        <v>1664.9145044933457</v>
      </c>
      <c r="Q15" s="284">
        <v>0</v>
      </c>
      <c r="R15" s="284">
        <v>0</v>
      </c>
      <c r="S15" s="284">
        <v>0</v>
      </c>
      <c r="T15" s="284">
        <v>0</v>
      </c>
      <c r="U15" s="284">
        <v>0</v>
      </c>
      <c r="V15" s="284">
        <v>0</v>
      </c>
      <c r="W15" s="284">
        <v>0</v>
      </c>
      <c r="X15" s="284">
        <v>0</v>
      </c>
      <c r="Y15" s="284">
        <v>0</v>
      </c>
      <c r="Z15" s="284">
        <v>0</v>
      </c>
      <c r="AA15" s="284">
        <v>0</v>
      </c>
      <c r="AB15" s="284">
        <v>0</v>
      </c>
      <c r="AC15" s="284">
        <v>0</v>
      </c>
      <c r="AD15" s="284">
        <v>0</v>
      </c>
      <c r="AE15" s="284">
        <v>0</v>
      </c>
      <c r="AF15" s="284">
        <v>0</v>
      </c>
      <c r="AG15" s="284">
        <v>0</v>
      </c>
      <c r="AH15" s="284">
        <v>0</v>
      </c>
      <c r="AI15" s="284">
        <v>0</v>
      </c>
      <c r="AJ15" s="284">
        <v>0</v>
      </c>
      <c r="AK15" s="284">
        <v>0</v>
      </c>
      <c r="AL15" s="284">
        <v>8422.782433856783</v>
      </c>
      <c r="AM15" s="284">
        <v>0</v>
      </c>
      <c r="AN15" s="284">
        <v>14050.747138731434</v>
      </c>
      <c r="AO15" s="284">
        <v>0</v>
      </c>
      <c r="AP15" s="284">
        <v>0</v>
      </c>
      <c r="AQ15" s="286">
        <v>24138.444077081564</v>
      </c>
      <c r="AR15" s="317"/>
    </row>
    <row r="16" spans="2:44" s="2" customFormat="1" ht="16.5" customHeight="1">
      <c r="B16" s="9"/>
      <c r="C16" s="283" t="s">
        <v>107</v>
      </c>
      <c r="D16" s="284">
        <v>0</v>
      </c>
      <c r="E16" s="284">
        <v>0</v>
      </c>
      <c r="F16" s="284">
        <v>0</v>
      </c>
      <c r="G16" s="284">
        <v>0</v>
      </c>
      <c r="H16" s="284">
        <v>0</v>
      </c>
      <c r="I16" s="284">
        <v>0</v>
      </c>
      <c r="J16" s="284">
        <v>0</v>
      </c>
      <c r="K16" s="284">
        <v>0</v>
      </c>
      <c r="L16" s="284">
        <v>0</v>
      </c>
      <c r="M16" s="284">
        <v>0</v>
      </c>
      <c r="N16" s="284">
        <v>0</v>
      </c>
      <c r="O16" s="284">
        <v>0</v>
      </c>
      <c r="P16" s="284">
        <v>4322.558606453102</v>
      </c>
      <c r="Q16" s="284">
        <v>0</v>
      </c>
      <c r="R16" s="284">
        <v>0</v>
      </c>
      <c r="S16" s="284">
        <v>0</v>
      </c>
      <c r="T16" s="284">
        <v>0</v>
      </c>
      <c r="U16" s="284">
        <v>0</v>
      </c>
      <c r="V16" s="284">
        <v>0</v>
      </c>
      <c r="W16" s="284">
        <v>0</v>
      </c>
      <c r="X16" s="284">
        <v>0</v>
      </c>
      <c r="Y16" s="284">
        <v>0</v>
      </c>
      <c r="Z16" s="284">
        <v>0</v>
      </c>
      <c r="AA16" s="284">
        <v>0</v>
      </c>
      <c r="AB16" s="284">
        <v>0</v>
      </c>
      <c r="AC16" s="284">
        <v>0</v>
      </c>
      <c r="AD16" s="284">
        <v>0</v>
      </c>
      <c r="AE16" s="284">
        <v>0</v>
      </c>
      <c r="AF16" s="284">
        <v>0</v>
      </c>
      <c r="AG16" s="284">
        <v>0</v>
      </c>
      <c r="AH16" s="284">
        <v>0</v>
      </c>
      <c r="AI16" s="284">
        <v>0</v>
      </c>
      <c r="AJ16" s="284">
        <v>0</v>
      </c>
      <c r="AK16" s="284">
        <v>0</v>
      </c>
      <c r="AL16" s="284">
        <v>6657.298512048887</v>
      </c>
      <c r="AM16" s="284">
        <v>0</v>
      </c>
      <c r="AN16" s="284">
        <v>15052.550619983595</v>
      </c>
      <c r="AO16" s="284">
        <v>0</v>
      </c>
      <c r="AP16" s="284">
        <v>0.05805916505391207</v>
      </c>
      <c r="AQ16" s="286">
        <v>26032.46579765064</v>
      </c>
      <c r="AR16" s="317"/>
    </row>
    <row r="17" spans="2:44" s="2" customFormat="1" ht="16.5" customHeight="1">
      <c r="B17" s="9"/>
      <c r="C17" s="466" t="s">
        <v>188</v>
      </c>
      <c r="D17" s="284">
        <v>0</v>
      </c>
      <c r="E17" s="284">
        <v>0</v>
      </c>
      <c r="F17" s="284">
        <v>0</v>
      </c>
      <c r="G17" s="284">
        <v>0</v>
      </c>
      <c r="H17" s="284">
        <v>0</v>
      </c>
      <c r="I17" s="284">
        <v>0</v>
      </c>
      <c r="J17" s="284">
        <v>0</v>
      </c>
      <c r="K17" s="284">
        <v>0</v>
      </c>
      <c r="L17" s="284">
        <v>0</v>
      </c>
      <c r="M17" s="284">
        <v>0</v>
      </c>
      <c r="N17" s="284">
        <v>0</v>
      </c>
      <c r="O17" s="284">
        <v>0</v>
      </c>
      <c r="P17" s="284">
        <v>0</v>
      </c>
      <c r="Q17" s="284">
        <v>0</v>
      </c>
      <c r="R17" s="284">
        <v>0</v>
      </c>
      <c r="S17" s="284">
        <v>0</v>
      </c>
      <c r="T17" s="284">
        <v>0</v>
      </c>
      <c r="U17" s="284">
        <v>0</v>
      </c>
      <c r="V17" s="284">
        <v>0</v>
      </c>
      <c r="W17" s="284">
        <v>0</v>
      </c>
      <c r="X17" s="284">
        <v>0</v>
      </c>
      <c r="Y17" s="284">
        <v>0</v>
      </c>
      <c r="Z17" s="284">
        <v>0</v>
      </c>
      <c r="AA17" s="284">
        <v>0</v>
      </c>
      <c r="AB17" s="284">
        <v>0</v>
      </c>
      <c r="AC17" s="284">
        <v>0</v>
      </c>
      <c r="AD17" s="284">
        <v>0</v>
      </c>
      <c r="AE17" s="284">
        <v>0</v>
      </c>
      <c r="AF17" s="284">
        <v>0</v>
      </c>
      <c r="AG17" s="284">
        <v>0</v>
      </c>
      <c r="AH17" s="284">
        <v>0</v>
      </c>
      <c r="AI17" s="284">
        <v>0</v>
      </c>
      <c r="AJ17" s="284">
        <v>0</v>
      </c>
      <c r="AK17" s="284">
        <v>0</v>
      </c>
      <c r="AL17" s="284">
        <v>0</v>
      </c>
      <c r="AM17" s="284">
        <v>0</v>
      </c>
      <c r="AN17" s="284">
        <v>922.5</v>
      </c>
      <c r="AO17" s="284">
        <v>0</v>
      </c>
      <c r="AP17" s="284">
        <v>0</v>
      </c>
      <c r="AQ17" s="286">
        <v>922.5</v>
      </c>
      <c r="AR17" s="317"/>
    </row>
    <row r="18" spans="2:44" s="2" customFormat="1" ht="16.5" customHeight="1">
      <c r="B18" s="9"/>
      <c r="C18" s="283" t="s">
        <v>108</v>
      </c>
      <c r="D18" s="284">
        <v>0</v>
      </c>
      <c r="E18" s="284">
        <v>0</v>
      </c>
      <c r="F18" s="284">
        <v>0</v>
      </c>
      <c r="G18" s="284">
        <v>0</v>
      </c>
      <c r="H18" s="284">
        <v>0</v>
      </c>
      <c r="I18" s="284">
        <v>0</v>
      </c>
      <c r="J18" s="284">
        <v>0</v>
      </c>
      <c r="K18" s="284">
        <v>0</v>
      </c>
      <c r="L18" s="284">
        <v>0</v>
      </c>
      <c r="M18" s="284">
        <v>0</v>
      </c>
      <c r="N18" s="284">
        <v>0</v>
      </c>
      <c r="O18" s="284">
        <v>0</v>
      </c>
      <c r="P18" s="284">
        <v>985.6550525179856</v>
      </c>
      <c r="Q18" s="284">
        <v>0</v>
      </c>
      <c r="R18" s="284">
        <v>0</v>
      </c>
      <c r="S18" s="284">
        <v>0</v>
      </c>
      <c r="T18" s="284">
        <v>0</v>
      </c>
      <c r="U18" s="284">
        <v>0</v>
      </c>
      <c r="V18" s="284">
        <v>0</v>
      </c>
      <c r="W18" s="284">
        <v>0</v>
      </c>
      <c r="X18" s="284">
        <v>0</v>
      </c>
      <c r="Y18" s="284">
        <v>0</v>
      </c>
      <c r="Z18" s="284">
        <v>0</v>
      </c>
      <c r="AA18" s="284">
        <v>0</v>
      </c>
      <c r="AB18" s="284">
        <v>0</v>
      </c>
      <c r="AC18" s="284">
        <v>0</v>
      </c>
      <c r="AD18" s="284">
        <v>0</v>
      </c>
      <c r="AE18" s="284">
        <v>0</v>
      </c>
      <c r="AF18" s="284">
        <v>0</v>
      </c>
      <c r="AG18" s="284">
        <v>0</v>
      </c>
      <c r="AH18" s="284">
        <v>0</v>
      </c>
      <c r="AI18" s="284">
        <v>0</v>
      </c>
      <c r="AJ18" s="284">
        <v>0</v>
      </c>
      <c r="AK18" s="284">
        <v>0</v>
      </c>
      <c r="AL18" s="284">
        <v>53.604911</v>
      </c>
      <c r="AM18" s="284">
        <v>0</v>
      </c>
      <c r="AN18" s="284">
        <v>3165.2887272333364</v>
      </c>
      <c r="AO18" s="284">
        <v>0</v>
      </c>
      <c r="AP18" s="284">
        <v>0</v>
      </c>
      <c r="AQ18" s="286">
        <v>4204.548690751322</v>
      </c>
      <c r="AR18" s="317"/>
    </row>
    <row r="19" spans="2:44" s="290" customFormat="1" ht="30" customHeight="1">
      <c r="B19" s="301"/>
      <c r="C19" s="292" t="s">
        <v>11</v>
      </c>
      <c r="D19" s="302">
        <v>0</v>
      </c>
      <c r="E19" s="302">
        <v>0</v>
      </c>
      <c r="F19" s="302">
        <v>0</v>
      </c>
      <c r="G19" s="302">
        <v>0</v>
      </c>
      <c r="H19" s="302">
        <v>0</v>
      </c>
      <c r="I19" s="302">
        <v>0</v>
      </c>
      <c r="J19" s="302">
        <v>0</v>
      </c>
      <c r="K19" s="302">
        <v>0</v>
      </c>
      <c r="L19" s="302">
        <v>0</v>
      </c>
      <c r="M19" s="302">
        <v>0</v>
      </c>
      <c r="N19" s="302">
        <v>0</v>
      </c>
      <c r="O19" s="302">
        <v>0</v>
      </c>
      <c r="P19" s="302">
        <v>6973.128163464433</v>
      </c>
      <c r="Q19" s="302">
        <v>0</v>
      </c>
      <c r="R19" s="302">
        <v>0</v>
      </c>
      <c r="S19" s="302">
        <v>0</v>
      </c>
      <c r="T19" s="302">
        <v>0</v>
      </c>
      <c r="U19" s="302">
        <v>0</v>
      </c>
      <c r="V19" s="302">
        <v>0</v>
      </c>
      <c r="W19" s="302">
        <v>0</v>
      </c>
      <c r="X19" s="302">
        <v>0</v>
      </c>
      <c r="Y19" s="302">
        <v>0</v>
      </c>
      <c r="Z19" s="302">
        <v>0</v>
      </c>
      <c r="AA19" s="302">
        <v>0</v>
      </c>
      <c r="AB19" s="302">
        <v>0</v>
      </c>
      <c r="AC19" s="302">
        <v>0</v>
      </c>
      <c r="AD19" s="302">
        <v>0</v>
      </c>
      <c r="AE19" s="302">
        <v>0</v>
      </c>
      <c r="AF19" s="302">
        <v>0</v>
      </c>
      <c r="AG19" s="302">
        <v>0</v>
      </c>
      <c r="AH19" s="302">
        <v>0</v>
      </c>
      <c r="AI19" s="302">
        <v>0</v>
      </c>
      <c r="AJ19" s="302">
        <v>0</v>
      </c>
      <c r="AK19" s="302">
        <v>0</v>
      </c>
      <c r="AL19" s="302">
        <v>15133.68585690567</v>
      </c>
      <c r="AM19" s="302">
        <v>0</v>
      </c>
      <c r="AN19" s="302">
        <v>32268.586485948366</v>
      </c>
      <c r="AO19" s="302">
        <v>0</v>
      </c>
      <c r="AP19" s="302">
        <v>0.05805916505391207</v>
      </c>
      <c r="AQ19" s="294">
        <v>54375.458565483525</v>
      </c>
      <c r="AR19" s="318"/>
    </row>
    <row r="20" spans="2:44" s="253" customFormat="1" ht="30" customHeight="1">
      <c r="B20" s="258"/>
      <c r="C20" s="298" t="s">
        <v>18</v>
      </c>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20"/>
      <c r="AR20" s="321"/>
    </row>
    <row r="21" spans="2:44" s="253" customFormat="1" ht="30" customHeight="1">
      <c r="B21" s="258"/>
      <c r="C21" s="298" t="s">
        <v>12</v>
      </c>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20"/>
      <c r="AR21" s="321"/>
    </row>
    <row r="22" spans="2:44" s="2" customFormat="1" ht="16.5" customHeight="1">
      <c r="B22" s="10"/>
      <c r="C22" s="283" t="s">
        <v>106</v>
      </c>
      <c r="D22" s="284">
        <v>0</v>
      </c>
      <c r="E22" s="284">
        <v>0</v>
      </c>
      <c r="F22" s="284">
        <v>0</v>
      </c>
      <c r="G22" s="284">
        <v>0</v>
      </c>
      <c r="H22" s="284">
        <v>0</v>
      </c>
      <c r="I22" s="284">
        <v>0</v>
      </c>
      <c r="J22" s="284">
        <v>0</v>
      </c>
      <c r="K22" s="284">
        <v>0</v>
      </c>
      <c r="L22" s="284">
        <v>0</v>
      </c>
      <c r="M22" s="284">
        <v>0</v>
      </c>
      <c r="N22" s="284">
        <v>0</v>
      </c>
      <c r="O22" s="284">
        <v>0</v>
      </c>
      <c r="P22" s="284">
        <v>0</v>
      </c>
      <c r="Q22" s="284">
        <v>0</v>
      </c>
      <c r="R22" s="284">
        <v>0</v>
      </c>
      <c r="S22" s="284">
        <v>0</v>
      </c>
      <c r="T22" s="284">
        <v>0</v>
      </c>
      <c r="U22" s="284">
        <v>0</v>
      </c>
      <c r="V22" s="284">
        <v>0</v>
      </c>
      <c r="W22" s="284">
        <v>0</v>
      </c>
      <c r="X22" s="284">
        <v>0</v>
      </c>
      <c r="Y22" s="284">
        <v>0</v>
      </c>
      <c r="Z22" s="284">
        <v>0</v>
      </c>
      <c r="AA22" s="284">
        <v>0</v>
      </c>
      <c r="AB22" s="284">
        <v>0</v>
      </c>
      <c r="AC22" s="284">
        <v>0</v>
      </c>
      <c r="AD22" s="284">
        <v>0</v>
      </c>
      <c r="AE22" s="284">
        <v>0</v>
      </c>
      <c r="AF22" s="284">
        <v>0</v>
      </c>
      <c r="AG22" s="284">
        <v>0</v>
      </c>
      <c r="AH22" s="284">
        <v>0</v>
      </c>
      <c r="AI22" s="284">
        <v>0</v>
      </c>
      <c r="AJ22" s="284">
        <v>0</v>
      </c>
      <c r="AK22" s="284">
        <v>0</v>
      </c>
      <c r="AL22" s="284">
        <v>0</v>
      </c>
      <c r="AM22" s="284">
        <v>0</v>
      </c>
      <c r="AN22" s="284">
        <v>49.99999999999999</v>
      </c>
      <c r="AO22" s="284">
        <v>0</v>
      </c>
      <c r="AP22" s="284">
        <v>0</v>
      </c>
      <c r="AQ22" s="286">
        <v>49.99999999999999</v>
      </c>
      <c r="AR22" s="317"/>
    </row>
    <row r="23" spans="2:44" s="2" customFormat="1" ht="16.5" customHeight="1">
      <c r="B23" s="7"/>
      <c r="C23" s="283" t="s">
        <v>107</v>
      </c>
      <c r="D23" s="284">
        <v>0</v>
      </c>
      <c r="E23" s="284">
        <v>0</v>
      </c>
      <c r="F23" s="284">
        <v>0</v>
      </c>
      <c r="G23" s="284">
        <v>0</v>
      </c>
      <c r="H23" s="284">
        <v>0</v>
      </c>
      <c r="I23" s="284">
        <v>0</v>
      </c>
      <c r="J23" s="284">
        <v>0</v>
      </c>
      <c r="K23" s="284">
        <v>0</v>
      </c>
      <c r="L23" s="284">
        <v>0</v>
      </c>
      <c r="M23" s="284">
        <v>0</v>
      </c>
      <c r="N23" s="284">
        <v>0</v>
      </c>
      <c r="O23" s="284">
        <v>0</v>
      </c>
      <c r="P23" s="284">
        <v>110.740946</v>
      </c>
      <c r="Q23" s="284">
        <v>0</v>
      </c>
      <c r="R23" s="284">
        <v>0</v>
      </c>
      <c r="S23" s="284">
        <v>0</v>
      </c>
      <c r="T23" s="284">
        <v>0</v>
      </c>
      <c r="U23" s="284">
        <v>0</v>
      </c>
      <c r="V23" s="284">
        <v>0</v>
      </c>
      <c r="W23" s="284">
        <v>0</v>
      </c>
      <c r="X23" s="284">
        <v>0</v>
      </c>
      <c r="Y23" s="284">
        <v>0</v>
      </c>
      <c r="Z23" s="284">
        <v>0</v>
      </c>
      <c r="AA23" s="284">
        <v>0</v>
      </c>
      <c r="AB23" s="284">
        <v>0</v>
      </c>
      <c r="AC23" s="284">
        <v>0</v>
      </c>
      <c r="AD23" s="284">
        <v>0</v>
      </c>
      <c r="AE23" s="284">
        <v>0</v>
      </c>
      <c r="AF23" s="284">
        <v>0</v>
      </c>
      <c r="AG23" s="284">
        <v>0</v>
      </c>
      <c r="AH23" s="284">
        <v>0</v>
      </c>
      <c r="AI23" s="284">
        <v>0</v>
      </c>
      <c r="AJ23" s="284">
        <v>0</v>
      </c>
      <c r="AK23" s="284">
        <v>0</v>
      </c>
      <c r="AL23" s="284">
        <v>0</v>
      </c>
      <c r="AM23" s="284">
        <v>0</v>
      </c>
      <c r="AN23" s="284">
        <v>661.427457125242</v>
      </c>
      <c r="AO23" s="284">
        <v>0</v>
      </c>
      <c r="AP23" s="284">
        <v>0</v>
      </c>
      <c r="AQ23" s="286">
        <v>772.168403125242</v>
      </c>
      <c r="AR23" s="317"/>
    </row>
    <row r="24" spans="2:44" s="2" customFormat="1" ht="16.5" customHeight="1">
      <c r="B24" s="7"/>
      <c r="C24" s="466" t="s">
        <v>188</v>
      </c>
      <c r="D24" s="284">
        <v>0</v>
      </c>
      <c r="E24" s="284">
        <v>0</v>
      </c>
      <c r="F24" s="284">
        <v>0</v>
      </c>
      <c r="G24" s="284">
        <v>0</v>
      </c>
      <c r="H24" s="284">
        <v>0</v>
      </c>
      <c r="I24" s="284">
        <v>0</v>
      </c>
      <c r="J24" s="284">
        <v>0</v>
      </c>
      <c r="K24" s="284">
        <v>0</v>
      </c>
      <c r="L24" s="284">
        <v>0</v>
      </c>
      <c r="M24" s="284">
        <v>0</v>
      </c>
      <c r="N24" s="284">
        <v>0</v>
      </c>
      <c r="O24" s="284">
        <v>0</v>
      </c>
      <c r="P24" s="284">
        <v>0</v>
      </c>
      <c r="Q24" s="284">
        <v>0</v>
      </c>
      <c r="R24" s="284">
        <v>0</v>
      </c>
      <c r="S24" s="284">
        <v>0</v>
      </c>
      <c r="T24" s="284">
        <v>0</v>
      </c>
      <c r="U24" s="284">
        <v>0</v>
      </c>
      <c r="V24" s="284">
        <v>0</v>
      </c>
      <c r="W24" s="284">
        <v>0</v>
      </c>
      <c r="X24" s="284">
        <v>0</v>
      </c>
      <c r="Y24" s="284">
        <v>0</v>
      </c>
      <c r="Z24" s="284">
        <v>0</v>
      </c>
      <c r="AA24" s="284">
        <v>0</v>
      </c>
      <c r="AB24" s="284">
        <v>0</v>
      </c>
      <c r="AC24" s="284">
        <v>0</v>
      </c>
      <c r="AD24" s="284">
        <v>0</v>
      </c>
      <c r="AE24" s="284">
        <v>0</v>
      </c>
      <c r="AF24" s="284">
        <v>0</v>
      </c>
      <c r="AG24" s="284">
        <v>0</v>
      </c>
      <c r="AH24" s="284">
        <v>0</v>
      </c>
      <c r="AI24" s="284">
        <v>0</v>
      </c>
      <c r="AJ24" s="284">
        <v>0</v>
      </c>
      <c r="AK24" s="284">
        <v>0</v>
      </c>
      <c r="AL24" s="284">
        <v>0</v>
      </c>
      <c r="AM24" s="284">
        <v>0</v>
      </c>
      <c r="AN24" s="284">
        <v>0</v>
      </c>
      <c r="AO24" s="284">
        <v>0</v>
      </c>
      <c r="AP24" s="284">
        <v>0</v>
      </c>
      <c r="AQ24" s="286">
        <v>0</v>
      </c>
      <c r="AR24" s="317"/>
    </row>
    <row r="25" spans="2:44" s="2" customFormat="1" ht="16.5" customHeight="1">
      <c r="B25" s="5"/>
      <c r="C25" s="283" t="s">
        <v>108</v>
      </c>
      <c r="D25" s="284">
        <v>0</v>
      </c>
      <c r="E25" s="284">
        <v>0</v>
      </c>
      <c r="F25" s="284">
        <v>0</v>
      </c>
      <c r="G25" s="284">
        <v>0</v>
      </c>
      <c r="H25" s="284">
        <v>0</v>
      </c>
      <c r="I25" s="284">
        <v>0</v>
      </c>
      <c r="J25" s="284">
        <v>0</v>
      </c>
      <c r="K25" s="284">
        <v>0</v>
      </c>
      <c r="L25" s="284">
        <v>0</v>
      </c>
      <c r="M25" s="284">
        <v>0</v>
      </c>
      <c r="N25" s="284">
        <v>0</v>
      </c>
      <c r="O25" s="284">
        <v>0</v>
      </c>
      <c r="P25" s="284">
        <v>13.42734</v>
      </c>
      <c r="Q25" s="284">
        <v>0</v>
      </c>
      <c r="R25" s="284">
        <v>0</v>
      </c>
      <c r="S25" s="284">
        <v>0</v>
      </c>
      <c r="T25" s="284">
        <v>0</v>
      </c>
      <c r="U25" s="284">
        <v>0</v>
      </c>
      <c r="V25" s="284">
        <v>0</v>
      </c>
      <c r="W25" s="284">
        <v>0</v>
      </c>
      <c r="X25" s="284">
        <v>0</v>
      </c>
      <c r="Y25" s="284">
        <v>0</v>
      </c>
      <c r="Z25" s="284">
        <v>0</v>
      </c>
      <c r="AA25" s="284">
        <v>0</v>
      </c>
      <c r="AB25" s="284">
        <v>0</v>
      </c>
      <c r="AC25" s="284">
        <v>0</v>
      </c>
      <c r="AD25" s="284">
        <v>0</v>
      </c>
      <c r="AE25" s="284">
        <v>0</v>
      </c>
      <c r="AF25" s="284">
        <v>0</v>
      </c>
      <c r="AG25" s="284">
        <v>0</v>
      </c>
      <c r="AH25" s="284">
        <v>0</v>
      </c>
      <c r="AI25" s="284">
        <v>0</v>
      </c>
      <c r="AJ25" s="284">
        <v>0</v>
      </c>
      <c r="AK25" s="284">
        <v>0</v>
      </c>
      <c r="AL25" s="284">
        <v>0</v>
      </c>
      <c r="AM25" s="284">
        <v>0</v>
      </c>
      <c r="AN25" s="284">
        <v>9.381818</v>
      </c>
      <c r="AO25" s="284">
        <v>0</v>
      </c>
      <c r="AP25" s="284">
        <v>0</v>
      </c>
      <c r="AQ25" s="286">
        <v>22.809158</v>
      </c>
      <c r="AR25" s="317"/>
    </row>
    <row r="26" spans="2:44" s="290" customFormat="1" ht="30" customHeight="1">
      <c r="B26" s="322"/>
      <c r="C26" s="292" t="s">
        <v>11</v>
      </c>
      <c r="D26" s="302">
        <v>0</v>
      </c>
      <c r="E26" s="302">
        <v>0</v>
      </c>
      <c r="F26" s="302">
        <v>0</v>
      </c>
      <c r="G26" s="302">
        <v>0</v>
      </c>
      <c r="H26" s="302">
        <v>0</v>
      </c>
      <c r="I26" s="302">
        <v>0</v>
      </c>
      <c r="J26" s="302">
        <v>0</v>
      </c>
      <c r="K26" s="302">
        <v>0</v>
      </c>
      <c r="L26" s="302">
        <v>0</v>
      </c>
      <c r="M26" s="302">
        <v>0</v>
      </c>
      <c r="N26" s="302">
        <v>0</v>
      </c>
      <c r="O26" s="302">
        <v>0</v>
      </c>
      <c r="P26" s="302">
        <v>124.168286</v>
      </c>
      <c r="Q26" s="302">
        <v>0</v>
      </c>
      <c r="R26" s="302">
        <v>0</v>
      </c>
      <c r="S26" s="302">
        <v>0</v>
      </c>
      <c r="T26" s="302">
        <v>0</v>
      </c>
      <c r="U26" s="302">
        <v>0</v>
      </c>
      <c r="V26" s="302">
        <v>0</v>
      </c>
      <c r="W26" s="302">
        <v>0</v>
      </c>
      <c r="X26" s="302">
        <v>0</v>
      </c>
      <c r="Y26" s="302">
        <v>0</v>
      </c>
      <c r="Z26" s="302">
        <v>0</v>
      </c>
      <c r="AA26" s="302">
        <v>0</v>
      </c>
      <c r="AB26" s="302">
        <v>0</v>
      </c>
      <c r="AC26" s="302">
        <v>0</v>
      </c>
      <c r="AD26" s="302">
        <v>0</v>
      </c>
      <c r="AE26" s="302">
        <v>0</v>
      </c>
      <c r="AF26" s="302">
        <v>0</v>
      </c>
      <c r="AG26" s="302">
        <v>0</v>
      </c>
      <c r="AH26" s="302">
        <v>0</v>
      </c>
      <c r="AI26" s="302">
        <v>0</v>
      </c>
      <c r="AJ26" s="302">
        <v>0</v>
      </c>
      <c r="AK26" s="302">
        <v>0</v>
      </c>
      <c r="AL26" s="302">
        <v>0</v>
      </c>
      <c r="AM26" s="302">
        <v>0</v>
      </c>
      <c r="AN26" s="302">
        <v>720.8092751252419</v>
      </c>
      <c r="AO26" s="302">
        <v>0</v>
      </c>
      <c r="AP26" s="302">
        <v>0</v>
      </c>
      <c r="AQ26" s="294">
        <v>844.9775611252419</v>
      </c>
      <c r="AR26" s="318"/>
    </row>
    <row r="27" spans="2:44" s="253" customFormat="1" ht="30" customHeight="1">
      <c r="B27" s="255"/>
      <c r="C27" s="298" t="s">
        <v>13</v>
      </c>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19"/>
      <c r="AM27" s="319"/>
      <c r="AN27" s="319"/>
      <c r="AO27" s="319"/>
      <c r="AP27" s="319"/>
      <c r="AQ27" s="320"/>
      <c r="AR27" s="321"/>
    </row>
    <row r="28" spans="2:44" s="2" customFormat="1" ht="16.5" customHeight="1">
      <c r="B28" s="7"/>
      <c r="C28" s="283" t="s">
        <v>106</v>
      </c>
      <c r="D28" s="284">
        <v>0</v>
      </c>
      <c r="E28" s="284">
        <v>0</v>
      </c>
      <c r="F28" s="284">
        <v>0</v>
      </c>
      <c r="G28" s="284">
        <v>0</v>
      </c>
      <c r="H28" s="284">
        <v>0</v>
      </c>
      <c r="I28" s="284">
        <v>0</v>
      </c>
      <c r="J28" s="284">
        <v>0</v>
      </c>
      <c r="K28" s="284">
        <v>0</v>
      </c>
      <c r="L28" s="284">
        <v>0</v>
      </c>
      <c r="M28" s="284">
        <v>0</v>
      </c>
      <c r="N28" s="284">
        <v>0</v>
      </c>
      <c r="O28" s="284">
        <v>0</v>
      </c>
      <c r="P28" s="284">
        <v>0</v>
      </c>
      <c r="Q28" s="284">
        <v>0</v>
      </c>
      <c r="R28" s="284">
        <v>0</v>
      </c>
      <c r="S28" s="284">
        <v>0</v>
      </c>
      <c r="T28" s="284">
        <v>0</v>
      </c>
      <c r="U28" s="284">
        <v>0</v>
      </c>
      <c r="V28" s="284">
        <v>0</v>
      </c>
      <c r="W28" s="284">
        <v>0</v>
      </c>
      <c r="X28" s="284">
        <v>0</v>
      </c>
      <c r="Y28" s="284">
        <v>0</v>
      </c>
      <c r="Z28" s="284">
        <v>0</v>
      </c>
      <c r="AA28" s="284">
        <v>0</v>
      </c>
      <c r="AB28" s="284">
        <v>0</v>
      </c>
      <c r="AC28" s="284">
        <v>0</v>
      </c>
      <c r="AD28" s="284">
        <v>0</v>
      </c>
      <c r="AE28" s="284">
        <v>0</v>
      </c>
      <c r="AF28" s="284">
        <v>0</v>
      </c>
      <c r="AG28" s="284">
        <v>0</v>
      </c>
      <c r="AH28" s="284">
        <v>0</v>
      </c>
      <c r="AI28" s="284">
        <v>0</v>
      </c>
      <c r="AJ28" s="284">
        <v>0</v>
      </c>
      <c r="AK28" s="284">
        <v>0</v>
      </c>
      <c r="AL28" s="284">
        <v>0</v>
      </c>
      <c r="AM28" s="284">
        <v>0</v>
      </c>
      <c r="AN28" s="284">
        <v>49.99999999999999</v>
      </c>
      <c r="AO28" s="284">
        <v>0</v>
      </c>
      <c r="AP28" s="284">
        <v>0</v>
      </c>
      <c r="AQ28" s="286">
        <v>49.99999999999999</v>
      </c>
      <c r="AR28" s="317"/>
    </row>
    <row r="29" spans="2:44" s="2" customFormat="1" ht="16.5" customHeight="1">
      <c r="B29" s="7"/>
      <c r="C29" s="283" t="s">
        <v>107</v>
      </c>
      <c r="D29" s="284">
        <v>0</v>
      </c>
      <c r="E29" s="284">
        <v>0</v>
      </c>
      <c r="F29" s="284">
        <v>0</v>
      </c>
      <c r="G29" s="284">
        <v>0</v>
      </c>
      <c r="H29" s="284">
        <v>0</v>
      </c>
      <c r="I29" s="284">
        <v>0</v>
      </c>
      <c r="J29" s="284">
        <v>0</v>
      </c>
      <c r="K29" s="284">
        <v>0</v>
      </c>
      <c r="L29" s="284">
        <v>0</v>
      </c>
      <c r="M29" s="284">
        <v>0</v>
      </c>
      <c r="N29" s="284">
        <v>0</v>
      </c>
      <c r="O29" s="284">
        <v>0</v>
      </c>
      <c r="P29" s="284">
        <v>14.09280762589928</v>
      </c>
      <c r="Q29" s="284">
        <v>0.03715262297518204</v>
      </c>
      <c r="R29" s="284">
        <v>0</v>
      </c>
      <c r="S29" s="284">
        <v>0</v>
      </c>
      <c r="T29" s="284">
        <v>0</v>
      </c>
      <c r="U29" s="284">
        <v>0</v>
      </c>
      <c r="V29" s="284">
        <v>0</v>
      </c>
      <c r="W29" s="284">
        <v>0</v>
      </c>
      <c r="X29" s="284">
        <v>0</v>
      </c>
      <c r="Y29" s="284">
        <v>0</v>
      </c>
      <c r="Z29" s="284">
        <v>0</v>
      </c>
      <c r="AA29" s="284">
        <v>0</v>
      </c>
      <c r="AB29" s="284">
        <v>0</v>
      </c>
      <c r="AC29" s="284">
        <v>0</v>
      </c>
      <c r="AD29" s="284">
        <v>0</v>
      </c>
      <c r="AE29" s="284">
        <v>0</v>
      </c>
      <c r="AF29" s="284">
        <v>0</v>
      </c>
      <c r="AG29" s="284">
        <v>0</v>
      </c>
      <c r="AH29" s="284">
        <v>0</v>
      </c>
      <c r="AI29" s="284">
        <v>0</v>
      </c>
      <c r="AJ29" s="284">
        <v>0</v>
      </c>
      <c r="AK29" s="284">
        <v>0</v>
      </c>
      <c r="AL29" s="284">
        <v>0</v>
      </c>
      <c r="AM29" s="284">
        <v>0</v>
      </c>
      <c r="AN29" s="284">
        <v>220.83310912524192</v>
      </c>
      <c r="AO29" s="284">
        <v>0</v>
      </c>
      <c r="AP29" s="284">
        <v>0</v>
      </c>
      <c r="AQ29" s="286">
        <v>234.96306937411637</v>
      </c>
      <c r="AR29" s="317"/>
    </row>
    <row r="30" spans="2:44" s="2" customFormat="1" ht="16.5" customHeight="1">
      <c r="B30" s="7"/>
      <c r="C30" s="466" t="s">
        <v>188</v>
      </c>
      <c r="D30" s="284">
        <v>0</v>
      </c>
      <c r="E30" s="284">
        <v>0</v>
      </c>
      <c r="F30" s="284">
        <v>0</v>
      </c>
      <c r="G30" s="284">
        <v>0</v>
      </c>
      <c r="H30" s="284">
        <v>0</v>
      </c>
      <c r="I30" s="284">
        <v>0</v>
      </c>
      <c r="J30" s="284">
        <v>0</v>
      </c>
      <c r="K30" s="284">
        <v>0</v>
      </c>
      <c r="L30" s="284">
        <v>0</v>
      </c>
      <c r="M30" s="284">
        <v>0</v>
      </c>
      <c r="N30" s="284">
        <v>0</v>
      </c>
      <c r="O30" s="284">
        <v>0</v>
      </c>
      <c r="P30" s="284">
        <v>0</v>
      </c>
      <c r="Q30" s="284">
        <v>0</v>
      </c>
      <c r="R30" s="284">
        <v>0</v>
      </c>
      <c r="S30" s="284">
        <v>0</v>
      </c>
      <c r="T30" s="284">
        <v>0</v>
      </c>
      <c r="U30" s="284">
        <v>0</v>
      </c>
      <c r="V30" s="284">
        <v>0</v>
      </c>
      <c r="W30" s="284">
        <v>0</v>
      </c>
      <c r="X30" s="284">
        <v>0</v>
      </c>
      <c r="Y30" s="284">
        <v>0</v>
      </c>
      <c r="Z30" s="284">
        <v>0</v>
      </c>
      <c r="AA30" s="284">
        <v>0</v>
      </c>
      <c r="AB30" s="284">
        <v>0</v>
      </c>
      <c r="AC30" s="284">
        <v>0</v>
      </c>
      <c r="AD30" s="284">
        <v>0</v>
      </c>
      <c r="AE30" s="284">
        <v>0</v>
      </c>
      <c r="AF30" s="284">
        <v>0</v>
      </c>
      <c r="AG30" s="284">
        <v>0</v>
      </c>
      <c r="AH30" s="284">
        <v>0</v>
      </c>
      <c r="AI30" s="284">
        <v>0</v>
      </c>
      <c r="AJ30" s="284">
        <v>0</v>
      </c>
      <c r="AK30" s="284">
        <v>0</v>
      </c>
      <c r="AL30" s="284">
        <v>0</v>
      </c>
      <c r="AM30" s="284">
        <v>0</v>
      </c>
      <c r="AN30" s="284">
        <v>0</v>
      </c>
      <c r="AO30" s="284">
        <v>0</v>
      </c>
      <c r="AP30" s="284">
        <v>0</v>
      </c>
      <c r="AQ30" s="286">
        <v>0</v>
      </c>
      <c r="AR30" s="317"/>
    </row>
    <row r="31" spans="2:44" s="2" customFormat="1" ht="16.5" customHeight="1">
      <c r="B31" s="5"/>
      <c r="C31" s="283" t="s">
        <v>108</v>
      </c>
      <c r="D31" s="284">
        <v>0</v>
      </c>
      <c r="E31" s="284">
        <v>0</v>
      </c>
      <c r="F31" s="284">
        <v>0</v>
      </c>
      <c r="G31" s="284">
        <v>0</v>
      </c>
      <c r="H31" s="284">
        <v>0</v>
      </c>
      <c r="I31" s="284">
        <v>0</v>
      </c>
      <c r="J31" s="284">
        <v>0</v>
      </c>
      <c r="K31" s="284">
        <v>0</v>
      </c>
      <c r="L31" s="284">
        <v>0</v>
      </c>
      <c r="M31" s="284">
        <v>0</v>
      </c>
      <c r="N31" s="284">
        <v>0</v>
      </c>
      <c r="O31" s="284">
        <v>0</v>
      </c>
      <c r="P31" s="284">
        <v>0</v>
      </c>
      <c r="Q31" s="284">
        <v>0</v>
      </c>
      <c r="R31" s="284">
        <v>0</v>
      </c>
      <c r="S31" s="284">
        <v>0</v>
      </c>
      <c r="T31" s="284">
        <v>0</v>
      </c>
      <c r="U31" s="284">
        <v>0</v>
      </c>
      <c r="V31" s="284">
        <v>0</v>
      </c>
      <c r="W31" s="284">
        <v>0</v>
      </c>
      <c r="X31" s="284">
        <v>0</v>
      </c>
      <c r="Y31" s="284">
        <v>0</v>
      </c>
      <c r="Z31" s="284">
        <v>0</v>
      </c>
      <c r="AA31" s="284">
        <v>0</v>
      </c>
      <c r="AB31" s="284">
        <v>0</v>
      </c>
      <c r="AC31" s="284">
        <v>0</v>
      </c>
      <c r="AD31" s="284">
        <v>0</v>
      </c>
      <c r="AE31" s="284">
        <v>0</v>
      </c>
      <c r="AF31" s="284">
        <v>0</v>
      </c>
      <c r="AG31" s="284">
        <v>0</v>
      </c>
      <c r="AH31" s="284">
        <v>0</v>
      </c>
      <c r="AI31" s="284">
        <v>0</v>
      </c>
      <c r="AJ31" s="284">
        <v>0</v>
      </c>
      <c r="AK31" s="284">
        <v>0</v>
      </c>
      <c r="AL31" s="284">
        <v>0</v>
      </c>
      <c r="AM31" s="284">
        <v>0</v>
      </c>
      <c r="AN31" s="284">
        <v>100.686166</v>
      </c>
      <c r="AO31" s="284">
        <v>0</v>
      </c>
      <c r="AP31" s="284">
        <v>0</v>
      </c>
      <c r="AQ31" s="286">
        <v>100.686166</v>
      </c>
      <c r="AR31" s="317"/>
    </row>
    <row r="32" spans="2:44" s="290" customFormat="1" ht="30" customHeight="1">
      <c r="B32" s="301"/>
      <c r="C32" s="292" t="s">
        <v>11</v>
      </c>
      <c r="D32" s="302">
        <v>0</v>
      </c>
      <c r="E32" s="302">
        <v>0</v>
      </c>
      <c r="F32" s="302">
        <v>0</v>
      </c>
      <c r="G32" s="302">
        <v>0</v>
      </c>
      <c r="H32" s="302">
        <v>0</v>
      </c>
      <c r="I32" s="302">
        <v>0</v>
      </c>
      <c r="J32" s="302">
        <v>0</v>
      </c>
      <c r="K32" s="302">
        <v>0</v>
      </c>
      <c r="L32" s="302">
        <v>0</v>
      </c>
      <c r="M32" s="302">
        <v>0</v>
      </c>
      <c r="N32" s="302">
        <v>0</v>
      </c>
      <c r="O32" s="302">
        <v>0</v>
      </c>
      <c r="P32" s="302">
        <v>14.09280762589928</v>
      </c>
      <c r="Q32" s="302">
        <v>0.03715262297518204</v>
      </c>
      <c r="R32" s="302">
        <v>0</v>
      </c>
      <c r="S32" s="302">
        <v>0</v>
      </c>
      <c r="T32" s="302">
        <v>0</v>
      </c>
      <c r="U32" s="302">
        <v>0</v>
      </c>
      <c r="V32" s="302">
        <v>0</v>
      </c>
      <c r="W32" s="302">
        <v>0</v>
      </c>
      <c r="X32" s="302">
        <v>0</v>
      </c>
      <c r="Y32" s="302">
        <v>0</v>
      </c>
      <c r="Z32" s="302">
        <v>0</v>
      </c>
      <c r="AA32" s="302">
        <v>0</v>
      </c>
      <c r="AB32" s="302">
        <v>0</v>
      </c>
      <c r="AC32" s="302">
        <v>0</v>
      </c>
      <c r="AD32" s="302">
        <v>0</v>
      </c>
      <c r="AE32" s="302">
        <v>0</v>
      </c>
      <c r="AF32" s="302">
        <v>0</v>
      </c>
      <c r="AG32" s="302">
        <v>0</v>
      </c>
      <c r="AH32" s="302">
        <v>0</v>
      </c>
      <c r="AI32" s="302">
        <v>0</v>
      </c>
      <c r="AJ32" s="302">
        <v>0</v>
      </c>
      <c r="AK32" s="302">
        <v>0</v>
      </c>
      <c r="AL32" s="302">
        <v>0</v>
      </c>
      <c r="AM32" s="302">
        <v>0</v>
      </c>
      <c r="AN32" s="302">
        <v>371.5192751252419</v>
      </c>
      <c r="AO32" s="302">
        <v>0</v>
      </c>
      <c r="AP32" s="302">
        <v>0</v>
      </c>
      <c r="AQ32" s="294">
        <v>385.64923537411636</v>
      </c>
      <c r="AR32" s="318"/>
    </row>
    <row r="33" spans="2:44" s="2" customFormat="1" ht="30" customHeight="1">
      <c r="B33" s="7"/>
      <c r="C33" s="288" t="s">
        <v>14</v>
      </c>
      <c r="D33" s="289">
        <v>0</v>
      </c>
      <c r="E33" s="289">
        <v>0</v>
      </c>
      <c r="F33" s="289">
        <v>0</v>
      </c>
      <c r="G33" s="289">
        <v>0</v>
      </c>
      <c r="H33" s="289">
        <v>0</v>
      </c>
      <c r="I33" s="289">
        <v>0</v>
      </c>
      <c r="J33" s="289">
        <v>0</v>
      </c>
      <c r="K33" s="289">
        <v>0</v>
      </c>
      <c r="L33" s="289">
        <v>0</v>
      </c>
      <c r="M33" s="289">
        <v>0</v>
      </c>
      <c r="N33" s="289">
        <v>0</v>
      </c>
      <c r="O33" s="289">
        <v>0</v>
      </c>
      <c r="P33" s="289">
        <v>138.26109362589926</v>
      </c>
      <c r="Q33" s="289">
        <v>0.03715262297518204</v>
      </c>
      <c r="R33" s="289">
        <v>0</v>
      </c>
      <c r="S33" s="289">
        <v>0</v>
      </c>
      <c r="T33" s="289">
        <v>0</v>
      </c>
      <c r="U33" s="289">
        <v>0</v>
      </c>
      <c r="V33" s="289">
        <v>0</v>
      </c>
      <c r="W33" s="289">
        <v>0</v>
      </c>
      <c r="X33" s="289">
        <v>0</v>
      </c>
      <c r="Y33" s="289">
        <v>0</v>
      </c>
      <c r="Z33" s="289">
        <v>0</v>
      </c>
      <c r="AA33" s="289">
        <v>0</v>
      </c>
      <c r="AB33" s="289">
        <v>0</v>
      </c>
      <c r="AC33" s="289">
        <v>0</v>
      </c>
      <c r="AD33" s="289">
        <v>0</v>
      </c>
      <c r="AE33" s="289">
        <v>0</v>
      </c>
      <c r="AF33" s="289">
        <v>0</v>
      </c>
      <c r="AG33" s="289">
        <v>0</v>
      </c>
      <c r="AH33" s="289">
        <v>0</v>
      </c>
      <c r="AI33" s="289">
        <v>0</v>
      </c>
      <c r="AJ33" s="289">
        <v>0</v>
      </c>
      <c r="AK33" s="289">
        <v>0</v>
      </c>
      <c r="AL33" s="289">
        <v>0</v>
      </c>
      <c r="AM33" s="289">
        <v>0</v>
      </c>
      <c r="AN33" s="289">
        <v>1092.3285502504839</v>
      </c>
      <c r="AO33" s="289">
        <v>0</v>
      </c>
      <c r="AP33" s="289">
        <v>0</v>
      </c>
      <c r="AQ33" s="286">
        <v>1230.6267964993583</v>
      </c>
      <c r="AR33" s="317"/>
    </row>
    <row r="34" spans="2:44" s="2" customFormat="1" ht="18" customHeight="1">
      <c r="B34" s="10"/>
      <c r="C34" s="288" t="s">
        <v>97</v>
      </c>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286">
        <v>0</v>
      </c>
      <c r="AR34" s="317"/>
    </row>
    <row r="35" spans="2:44" s="2" customFormat="1" ht="30" customHeight="1">
      <c r="B35" s="7"/>
      <c r="C35" s="323" t="s">
        <v>127</v>
      </c>
      <c r="D35" s="289">
        <v>0</v>
      </c>
      <c r="E35" s="289">
        <v>0</v>
      </c>
      <c r="F35" s="289">
        <v>0</v>
      </c>
      <c r="G35" s="289">
        <v>0</v>
      </c>
      <c r="H35" s="289">
        <v>0</v>
      </c>
      <c r="I35" s="289">
        <v>0</v>
      </c>
      <c r="J35" s="289">
        <v>0</v>
      </c>
      <c r="K35" s="289">
        <v>0</v>
      </c>
      <c r="L35" s="289">
        <v>0</v>
      </c>
      <c r="M35" s="289">
        <v>0</v>
      </c>
      <c r="N35" s="289">
        <v>0</v>
      </c>
      <c r="O35" s="289">
        <v>0</v>
      </c>
      <c r="P35" s="289">
        <v>7111.389257090332</v>
      </c>
      <c r="Q35" s="289">
        <v>0.03715262297518204</v>
      </c>
      <c r="R35" s="289">
        <v>0</v>
      </c>
      <c r="S35" s="289">
        <v>0</v>
      </c>
      <c r="T35" s="289">
        <v>0</v>
      </c>
      <c r="U35" s="289">
        <v>0</v>
      </c>
      <c r="V35" s="289">
        <v>0</v>
      </c>
      <c r="W35" s="289">
        <v>0</v>
      </c>
      <c r="X35" s="289">
        <v>0</v>
      </c>
      <c r="Y35" s="289">
        <v>0</v>
      </c>
      <c r="Z35" s="289">
        <v>0</v>
      </c>
      <c r="AA35" s="289">
        <v>0</v>
      </c>
      <c r="AB35" s="289">
        <v>0</v>
      </c>
      <c r="AC35" s="289">
        <v>0</v>
      </c>
      <c r="AD35" s="289">
        <v>0</v>
      </c>
      <c r="AE35" s="289">
        <v>0</v>
      </c>
      <c r="AF35" s="289">
        <v>0</v>
      </c>
      <c r="AG35" s="289">
        <v>0</v>
      </c>
      <c r="AH35" s="289">
        <v>0</v>
      </c>
      <c r="AI35" s="289">
        <v>0</v>
      </c>
      <c r="AJ35" s="289">
        <v>0</v>
      </c>
      <c r="AK35" s="289">
        <v>0</v>
      </c>
      <c r="AL35" s="289">
        <v>15133.68585690567</v>
      </c>
      <c r="AM35" s="289">
        <v>0</v>
      </c>
      <c r="AN35" s="289">
        <v>33360.91503619885</v>
      </c>
      <c r="AO35" s="289">
        <v>0</v>
      </c>
      <c r="AP35" s="289">
        <v>0.05805916505391207</v>
      </c>
      <c r="AQ35" s="286">
        <v>55606.085361982885</v>
      </c>
      <c r="AR35" s="317"/>
    </row>
    <row r="36" spans="2:44" s="253" customFormat="1" ht="30" customHeight="1">
      <c r="B36" s="258"/>
      <c r="C36" s="298" t="s">
        <v>24</v>
      </c>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20"/>
      <c r="AR36" s="321"/>
    </row>
    <row r="37" spans="2:44" s="2" customFormat="1" ht="18" customHeight="1">
      <c r="B37" s="10"/>
      <c r="C37" s="288" t="s">
        <v>169</v>
      </c>
      <c r="D37" s="284">
        <v>0</v>
      </c>
      <c r="E37" s="284">
        <v>0</v>
      </c>
      <c r="F37" s="284">
        <v>0</v>
      </c>
      <c r="G37" s="284">
        <v>0</v>
      </c>
      <c r="H37" s="284">
        <v>0</v>
      </c>
      <c r="I37" s="284">
        <v>0</v>
      </c>
      <c r="J37" s="284">
        <v>0</v>
      </c>
      <c r="K37" s="284">
        <v>0</v>
      </c>
      <c r="L37" s="284">
        <v>0</v>
      </c>
      <c r="M37" s="284">
        <v>0</v>
      </c>
      <c r="N37" s="284">
        <v>0</v>
      </c>
      <c r="O37" s="284">
        <v>0</v>
      </c>
      <c r="P37" s="284">
        <v>173.5186166539985</v>
      </c>
      <c r="Q37" s="284">
        <v>0.03103967900133749</v>
      </c>
      <c r="R37" s="284">
        <v>0</v>
      </c>
      <c r="S37" s="284">
        <v>0</v>
      </c>
      <c r="T37" s="284">
        <v>0</v>
      </c>
      <c r="U37" s="284">
        <v>0</v>
      </c>
      <c r="V37" s="284">
        <v>0</v>
      </c>
      <c r="W37" s="284">
        <v>0</v>
      </c>
      <c r="X37" s="284">
        <v>0</v>
      </c>
      <c r="Y37" s="284">
        <v>0</v>
      </c>
      <c r="Z37" s="284">
        <v>0</v>
      </c>
      <c r="AA37" s="284">
        <v>0</v>
      </c>
      <c r="AB37" s="284">
        <v>0</v>
      </c>
      <c r="AC37" s="284">
        <v>0</v>
      </c>
      <c r="AD37" s="284">
        <v>0</v>
      </c>
      <c r="AE37" s="284">
        <v>0</v>
      </c>
      <c r="AF37" s="284">
        <v>0</v>
      </c>
      <c r="AG37" s="284">
        <v>0</v>
      </c>
      <c r="AH37" s="284">
        <v>0</v>
      </c>
      <c r="AI37" s="284">
        <v>0</v>
      </c>
      <c r="AJ37" s="284">
        <v>0</v>
      </c>
      <c r="AK37" s="284">
        <v>0</v>
      </c>
      <c r="AL37" s="284">
        <v>153.06471473064906</v>
      </c>
      <c r="AM37" s="284">
        <v>0</v>
      </c>
      <c r="AN37" s="284">
        <v>1473.8075905221951</v>
      </c>
      <c r="AO37" s="284">
        <v>0</v>
      </c>
      <c r="AP37" s="284">
        <v>0</v>
      </c>
      <c r="AQ37" s="286">
        <v>1800.421961585844</v>
      </c>
      <c r="AR37" s="317"/>
    </row>
    <row r="38" spans="2:44" s="2" customFormat="1" ht="18" customHeight="1">
      <c r="B38" s="11"/>
      <c r="C38" s="324" t="s">
        <v>170</v>
      </c>
      <c r="D38" s="325">
        <v>0</v>
      </c>
      <c r="E38" s="325">
        <v>0</v>
      </c>
      <c r="F38" s="325">
        <v>0</v>
      </c>
      <c r="G38" s="325">
        <v>0</v>
      </c>
      <c r="H38" s="325">
        <v>0</v>
      </c>
      <c r="I38" s="325">
        <v>0</v>
      </c>
      <c r="J38" s="325">
        <v>0</v>
      </c>
      <c r="K38" s="325">
        <v>0</v>
      </c>
      <c r="L38" s="325">
        <v>0</v>
      </c>
      <c r="M38" s="325">
        <v>0</v>
      </c>
      <c r="N38" s="325">
        <v>0</v>
      </c>
      <c r="O38" s="325">
        <v>0</v>
      </c>
      <c r="P38" s="325">
        <v>158.8414398200862</v>
      </c>
      <c r="Q38" s="325">
        <v>0</v>
      </c>
      <c r="R38" s="325">
        <v>0</v>
      </c>
      <c r="S38" s="325">
        <v>0</v>
      </c>
      <c r="T38" s="325">
        <v>0</v>
      </c>
      <c r="U38" s="325">
        <v>0</v>
      </c>
      <c r="V38" s="325">
        <v>0</v>
      </c>
      <c r="W38" s="325">
        <v>0</v>
      </c>
      <c r="X38" s="325">
        <v>0</v>
      </c>
      <c r="Y38" s="325">
        <v>0</v>
      </c>
      <c r="Z38" s="325">
        <v>0</v>
      </c>
      <c r="AA38" s="325">
        <v>0</v>
      </c>
      <c r="AB38" s="325">
        <v>0</v>
      </c>
      <c r="AC38" s="325">
        <v>0</v>
      </c>
      <c r="AD38" s="325">
        <v>0</v>
      </c>
      <c r="AE38" s="325">
        <v>0</v>
      </c>
      <c r="AF38" s="325">
        <v>0</v>
      </c>
      <c r="AG38" s="325">
        <v>0</v>
      </c>
      <c r="AH38" s="325">
        <v>0</v>
      </c>
      <c r="AI38" s="325">
        <v>0</v>
      </c>
      <c r="AJ38" s="325">
        <v>0</v>
      </c>
      <c r="AK38" s="325">
        <v>0</v>
      </c>
      <c r="AL38" s="325">
        <v>365.8639270902596</v>
      </c>
      <c r="AM38" s="325">
        <v>0</v>
      </c>
      <c r="AN38" s="325">
        <v>1414.4304502550178</v>
      </c>
      <c r="AO38" s="325">
        <v>0</v>
      </c>
      <c r="AP38" s="325">
        <v>0</v>
      </c>
      <c r="AQ38" s="286">
        <v>1939.1358171653637</v>
      </c>
      <c r="AR38" s="326"/>
    </row>
    <row r="39" spans="2:44" s="2" customFormat="1" ht="66.75" customHeight="1">
      <c r="B39" s="311"/>
      <c r="C39" s="393" t="s">
        <v>171</v>
      </c>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27"/>
    </row>
    <row r="40" spans="2:44" s="2" customFormat="1" ht="18" customHeight="1">
      <c r="B40" s="8"/>
      <c r="C40" s="288"/>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
      <c r="AQ40" s="1"/>
      <c r="AR40" s="1"/>
    </row>
    <row r="41" spans="2:44" s="2" customFormat="1" ht="18" customHeight="1">
      <c r="B41" s="8"/>
      <c r="C41" s="288"/>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
      <c r="AQ41" s="1"/>
      <c r="AR41" s="1"/>
    </row>
    <row r="42" spans="2:44" s="2" customFormat="1" ht="18" customHeight="1">
      <c r="B42" s="8"/>
      <c r="C42" s="288"/>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
      <c r="AQ42" s="1"/>
      <c r="AR42" s="1"/>
    </row>
    <row r="43" spans="2:44" s="2" customFormat="1" ht="18" customHeight="1">
      <c r="B43" s="8"/>
      <c r="C43" s="288"/>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
      <c r="AQ43" s="1"/>
      <c r="AR43" s="1"/>
    </row>
    <row r="44" spans="2:42" s="2" customFormat="1" ht="18" customHeight="1">
      <c r="B44" s="25" t="s">
        <v>155</v>
      </c>
      <c r="C44" s="288"/>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row>
    <row r="45" spans="2:42" s="2" customFormat="1" ht="18" customHeight="1">
      <c r="B45" s="13"/>
      <c r="C45" s="288"/>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row>
  </sheetData>
  <sheetProtection formatCells="0" formatColumns="0" formatRows="0"/>
  <mergeCells count="5">
    <mergeCell ref="C2:AQ2"/>
    <mergeCell ref="C3:AQ3"/>
    <mergeCell ref="C4:AQ4"/>
    <mergeCell ref="C5:AQ5"/>
    <mergeCell ref="C39:AQ39"/>
  </mergeCells>
  <conditionalFormatting sqref="AQ34:AR34 D35:AR35 D28:AR33 D9:AR13 D15:AR19 D22:AR26 D37:AR38">
    <cfRule type="expression" priority="1" dxfId="0" stopIfTrue="1">
      <formula>AND(D9&lt;&gt;"",OR(D9&lt;0,NOT(ISNUMBER(D9))))</formula>
    </cfRule>
  </conditionalFormatting>
  <printOptions/>
  <pageMargins left="0.7480314960629921" right="0.3937007874015748" top="0.984251968503937" bottom="0.984251968503937" header="0.5118110236220472" footer="0.5118110236220472"/>
  <pageSetup horizontalDpi="600" verticalDpi="600" orientation="landscape" paperSize="9" scale="40" r:id="rId1"/>
  <headerFooter alignWithMargins="0">
    <oddFooter>&amp;C2010 Triennial Central Bank Survey</oddFooter>
  </headerFooter>
</worksheet>
</file>

<file path=xl/worksheets/sheet6.xml><?xml version="1.0" encoding="utf-8"?>
<worksheet xmlns="http://schemas.openxmlformats.org/spreadsheetml/2006/main" xmlns:r="http://schemas.openxmlformats.org/officeDocument/2006/relationships">
  <sheetPr codeName="Sheet8">
    <tabColor indexed="43"/>
    <pageSetUpPr fitToPage="1"/>
  </sheetPr>
  <dimension ref="A1:AX57"/>
  <sheetViews>
    <sheetView zoomScale="60" zoomScaleNormal="60" zoomScalePageLayoutView="0" workbookViewId="0" topLeftCell="A1">
      <pane xSplit="3" ySplit="13" topLeftCell="D35" activePane="bottomRight" state="frozen"/>
      <selection pane="topLeft" activeCell="A1" sqref="A1"/>
      <selection pane="topRight" activeCell="D1" sqref="D1"/>
      <selection pane="bottomLeft" activeCell="A14" sqref="A14"/>
      <selection pane="bottomRight" activeCell="Q4" sqref="Q4"/>
    </sheetView>
  </sheetViews>
  <sheetFormatPr defaultColWidth="9.00390625" defaultRowHeight="12"/>
  <cols>
    <col min="1" max="1" width="2.375" style="74" customWidth="1"/>
    <col min="2" max="2" width="9.125" style="74" customWidth="1"/>
    <col min="3" max="3" width="40.625" style="74" customWidth="1"/>
    <col min="4" max="4" width="9.75390625" style="74" customWidth="1"/>
    <col min="5" max="44" width="9.125" style="74" customWidth="1"/>
    <col min="45" max="45" width="26.875" style="74" customWidth="1"/>
    <col min="46" max="16384" width="9.125" style="74" customWidth="1"/>
  </cols>
  <sheetData>
    <row r="1" spans="1:50" s="30" customFormat="1" ht="18" customHeight="1">
      <c r="A1" s="26" t="s">
        <v>25</v>
      </c>
      <c r="B1" s="27"/>
      <c r="C1" s="27"/>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9"/>
      <c r="AX1" s="29"/>
    </row>
    <row r="2" spans="1:50" s="30" customFormat="1" ht="18" customHeight="1">
      <c r="A2" s="31"/>
      <c r="B2" s="32"/>
      <c r="C2" s="32"/>
      <c r="D2" s="33"/>
      <c r="E2" s="34"/>
      <c r="F2" s="33"/>
      <c r="G2" s="33"/>
      <c r="H2" s="33"/>
      <c r="I2" s="33"/>
      <c r="J2" s="33"/>
      <c r="K2" s="33"/>
      <c r="L2" s="33"/>
      <c r="M2" s="33"/>
      <c r="N2" s="33"/>
      <c r="O2" s="33"/>
      <c r="P2" s="33"/>
      <c r="Q2" s="33"/>
      <c r="R2" s="92"/>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5"/>
    </row>
    <row r="3" spans="1:50" s="30" customFormat="1" ht="18" customHeight="1" thickBot="1">
      <c r="A3" s="32"/>
      <c r="C3" s="36"/>
      <c r="D3" s="33"/>
      <c r="E3" s="93" t="s">
        <v>1</v>
      </c>
      <c r="F3" s="33"/>
      <c r="G3" s="33"/>
      <c r="H3" s="33"/>
      <c r="I3" s="33"/>
      <c r="J3" s="33"/>
      <c r="K3" s="33"/>
      <c r="L3" s="33"/>
      <c r="M3" s="33"/>
      <c r="N3" s="33"/>
      <c r="O3" s="28"/>
      <c r="P3" s="28"/>
      <c r="Q3" s="28"/>
      <c r="S3" s="28"/>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7"/>
    </row>
    <row r="4" spans="1:50" s="30" customFormat="1" ht="18" customHeight="1" thickBot="1">
      <c r="A4" s="32"/>
      <c r="C4" s="36"/>
      <c r="D4" s="33"/>
      <c r="E4" s="93" t="s">
        <v>2</v>
      </c>
      <c r="F4" s="33"/>
      <c r="G4" s="33"/>
      <c r="H4" s="33"/>
      <c r="I4" s="33"/>
      <c r="J4" s="33"/>
      <c r="K4" s="33"/>
      <c r="L4" s="33"/>
      <c r="M4" s="33"/>
      <c r="N4" s="33"/>
      <c r="O4" s="28"/>
      <c r="P4" s="75" t="s">
        <v>109</v>
      </c>
      <c r="Q4" s="76">
        <v>0.005</v>
      </c>
      <c r="S4" s="28"/>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7"/>
    </row>
    <row r="5" spans="1:50" s="30" customFormat="1" ht="18" customHeight="1">
      <c r="A5" s="31"/>
      <c r="C5" s="32"/>
      <c r="D5" s="33"/>
      <c r="E5" s="92"/>
      <c r="F5" s="33"/>
      <c r="G5" s="33"/>
      <c r="H5" s="33"/>
      <c r="I5" s="33"/>
      <c r="J5" s="33"/>
      <c r="K5" s="33"/>
      <c r="L5" s="33"/>
      <c r="M5" s="33"/>
      <c r="N5" s="33"/>
      <c r="O5" s="28"/>
      <c r="P5" s="28"/>
      <c r="Q5" s="28"/>
      <c r="S5" s="28"/>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7"/>
    </row>
    <row r="6" spans="1:50" s="30" customFormat="1" ht="18" customHeight="1">
      <c r="A6" s="36"/>
      <c r="C6" s="36"/>
      <c r="D6" s="33"/>
      <c r="E6" s="93" t="s">
        <v>59</v>
      </c>
      <c r="F6" s="33"/>
      <c r="G6" s="33"/>
      <c r="H6" s="33"/>
      <c r="I6" s="33"/>
      <c r="J6" s="33"/>
      <c r="K6" s="33"/>
      <c r="L6" s="33"/>
      <c r="M6" s="33"/>
      <c r="N6" s="33"/>
      <c r="O6" s="28"/>
      <c r="P6" s="28"/>
      <c r="Q6" s="28"/>
      <c r="S6" s="28"/>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7"/>
    </row>
    <row r="7" spans="1:50" s="30" customFormat="1" ht="18" customHeight="1">
      <c r="A7" s="36"/>
      <c r="C7" s="36"/>
      <c r="D7" s="33"/>
      <c r="E7" s="93" t="s">
        <v>104</v>
      </c>
      <c r="F7" s="33"/>
      <c r="G7" s="33"/>
      <c r="H7" s="33"/>
      <c r="I7" s="33"/>
      <c r="J7" s="33"/>
      <c r="K7" s="33"/>
      <c r="L7" s="33"/>
      <c r="M7" s="33"/>
      <c r="N7" s="33"/>
      <c r="O7" s="28"/>
      <c r="P7" s="28"/>
      <c r="Q7" s="28"/>
      <c r="S7" s="28"/>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7"/>
    </row>
    <row r="8" spans="1:50" s="30" customFormat="1" ht="18" customHeight="1">
      <c r="A8" s="36"/>
      <c r="C8" s="38"/>
      <c r="D8" s="33"/>
      <c r="E8" s="94" t="s">
        <v>3</v>
      </c>
      <c r="F8" s="33"/>
      <c r="G8" s="33"/>
      <c r="H8" s="33"/>
      <c r="I8" s="33"/>
      <c r="J8" s="33"/>
      <c r="K8" s="33"/>
      <c r="L8" s="33"/>
      <c r="M8" s="33"/>
      <c r="N8" s="33"/>
      <c r="O8" s="28"/>
      <c r="P8" s="28"/>
      <c r="Q8" s="28"/>
      <c r="S8" s="28"/>
      <c r="T8" s="33"/>
      <c r="U8" s="33"/>
      <c r="V8" s="33"/>
      <c r="W8" s="33"/>
      <c r="X8" s="33"/>
      <c r="Y8" s="33"/>
      <c r="Z8" s="33"/>
      <c r="AA8" s="33"/>
      <c r="AB8" s="33"/>
      <c r="AC8" s="33"/>
      <c r="AD8" s="33"/>
      <c r="AE8" s="33"/>
      <c r="AF8" s="33"/>
      <c r="AG8" s="33"/>
      <c r="AH8" s="33"/>
      <c r="AI8" s="33"/>
      <c r="AJ8" s="33"/>
      <c r="AK8" s="33"/>
      <c r="AL8" s="33"/>
      <c r="AM8" s="33"/>
      <c r="AN8" s="33"/>
      <c r="AO8" s="28"/>
      <c r="AP8" s="33"/>
      <c r="AQ8" s="33"/>
      <c r="AR8" s="28"/>
      <c r="AS8" s="33"/>
      <c r="AT8" s="33"/>
      <c r="AU8" s="33"/>
      <c r="AV8" s="33"/>
      <c r="AW8" s="33"/>
      <c r="AX8" s="37"/>
    </row>
    <row r="9" spans="1:50" s="30" customFormat="1" ht="18" customHeight="1">
      <c r="A9" s="36"/>
      <c r="C9" s="38"/>
      <c r="D9" s="33"/>
      <c r="E9" s="94"/>
      <c r="F9" s="33"/>
      <c r="G9" s="33"/>
      <c r="H9" s="33"/>
      <c r="I9" s="33"/>
      <c r="J9" s="33"/>
      <c r="K9" s="33"/>
      <c r="L9" s="33"/>
      <c r="M9" s="33"/>
      <c r="N9" s="33"/>
      <c r="O9" s="28"/>
      <c r="P9" s="28"/>
      <c r="Q9" s="28"/>
      <c r="S9" s="28"/>
      <c r="T9" s="33"/>
      <c r="U9" s="33"/>
      <c r="V9" s="33"/>
      <c r="W9" s="33"/>
      <c r="X9" s="33"/>
      <c r="Y9" s="33"/>
      <c r="Z9" s="33"/>
      <c r="AA9" s="33"/>
      <c r="AB9" s="33"/>
      <c r="AC9" s="33"/>
      <c r="AD9" s="33"/>
      <c r="AE9" s="33"/>
      <c r="AF9" s="33"/>
      <c r="AG9" s="33"/>
      <c r="AH9" s="33"/>
      <c r="AI9" s="33"/>
      <c r="AJ9" s="33"/>
      <c r="AK9" s="33"/>
      <c r="AL9" s="33"/>
      <c r="AM9" s="33"/>
      <c r="AN9" s="33"/>
      <c r="AO9" s="28"/>
      <c r="AP9" s="33"/>
      <c r="AQ9" s="33"/>
      <c r="AR9" s="33"/>
      <c r="AU9" s="33"/>
      <c r="AV9" s="33"/>
      <c r="AW9" s="33"/>
      <c r="AX9" s="37"/>
    </row>
    <row r="10" spans="1:50" s="30" customFormat="1" ht="18" customHeight="1">
      <c r="A10" s="36"/>
      <c r="C10" s="38"/>
      <c r="D10" s="33"/>
      <c r="E10" s="94"/>
      <c r="F10" s="33"/>
      <c r="G10" s="33"/>
      <c r="H10" s="33"/>
      <c r="I10" s="33"/>
      <c r="J10" s="33"/>
      <c r="K10" s="33"/>
      <c r="L10" s="33"/>
      <c r="M10" s="33"/>
      <c r="N10" s="33"/>
      <c r="O10" s="28"/>
      <c r="P10" s="28"/>
      <c r="Q10" s="28"/>
      <c r="S10" s="28"/>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7"/>
    </row>
    <row r="11" spans="1:50" s="47" customFormat="1" ht="18" customHeight="1">
      <c r="A11" s="95"/>
      <c r="B11" s="96"/>
      <c r="C11" s="96"/>
      <c r="D11" s="97"/>
      <c r="E11" s="97"/>
      <c r="F11" s="97"/>
      <c r="G11" s="97"/>
      <c r="H11" s="97"/>
      <c r="I11" s="97"/>
      <c r="J11" s="42"/>
      <c r="K11" s="42"/>
      <c r="L11" s="42"/>
      <c r="M11" s="42"/>
      <c r="N11" s="42"/>
      <c r="O11" s="42"/>
      <c r="P11" s="42"/>
      <c r="Q11" s="42"/>
      <c r="R11" s="98"/>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97"/>
      <c r="AU11" s="97"/>
      <c r="AV11" s="97"/>
      <c r="AW11" s="97"/>
      <c r="AX11" s="56"/>
    </row>
    <row r="12" spans="1:46" s="47" customFormat="1" ht="18" customHeight="1">
      <c r="A12" s="44"/>
      <c r="B12" s="45"/>
      <c r="C12" s="45"/>
      <c r="D12" s="99"/>
      <c r="E12" s="99"/>
      <c r="F12" s="99"/>
      <c r="G12" s="99"/>
      <c r="H12" s="99"/>
      <c r="I12" s="247"/>
      <c r="J12" s="399" t="s">
        <v>85</v>
      </c>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1"/>
      <c r="AT12" s="99" t="s">
        <v>10</v>
      </c>
    </row>
    <row r="13" spans="1:46" s="47" customFormat="1" ht="27.75" customHeight="1">
      <c r="A13" s="48"/>
      <c r="B13" s="49" t="s">
        <v>4</v>
      </c>
      <c r="C13" s="100"/>
      <c r="D13" s="101" t="s">
        <v>5</v>
      </c>
      <c r="E13" s="101" t="s">
        <v>53</v>
      </c>
      <c r="F13" s="101" t="s">
        <v>6</v>
      </c>
      <c r="G13" s="101" t="s">
        <v>7</v>
      </c>
      <c r="H13" s="101" t="s">
        <v>8</v>
      </c>
      <c r="I13" s="101" t="s">
        <v>147</v>
      </c>
      <c r="J13" s="51" t="s">
        <v>110</v>
      </c>
      <c r="K13" s="51" t="s">
        <v>145</v>
      </c>
      <c r="L13" s="51" t="s">
        <v>111</v>
      </c>
      <c r="M13" s="51" t="s">
        <v>62</v>
      </c>
      <c r="N13" s="51" t="s">
        <v>112</v>
      </c>
      <c r="O13" s="51" t="s">
        <v>75</v>
      </c>
      <c r="P13" s="51" t="s">
        <v>113</v>
      </c>
      <c r="Q13" s="51" t="s">
        <v>63</v>
      </c>
      <c r="R13" s="51" t="s">
        <v>61</v>
      </c>
      <c r="S13" s="51" t="s">
        <v>114</v>
      </c>
      <c r="T13" s="51" t="s">
        <v>64</v>
      </c>
      <c r="U13" s="51" t="s">
        <v>65</v>
      </c>
      <c r="V13" s="51" t="s">
        <v>76</v>
      </c>
      <c r="W13" s="51" t="s">
        <v>115</v>
      </c>
      <c r="X13" s="51" t="s">
        <v>77</v>
      </c>
      <c r="Y13" s="51" t="s">
        <v>66</v>
      </c>
      <c r="Z13" s="51" t="s">
        <v>116</v>
      </c>
      <c r="AA13" s="51" t="s">
        <v>117</v>
      </c>
      <c r="AB13" s="51" t="s">
        <v>67</v>
      </c>
      <c r="AC13" s="51" t="s">
        <v>118</v>
      </c>
      <c r="AD13" s="51" t="s">
        <v>81</v>
      </c>
      <c r="AE13" s="51" t="s">
        <v>78</v>
      </c>
      <c r="AF13" s="51" t="s">
        <v>119</v>
      </c>
      <c r="AG13" s="51" t="s">
        <v>68</v>
      </c>
      <c r="AH13" s="51" t="s">
        <v>69</v>
      </c>
      <c r="AI13" s="51" t="s">
        <v>146</v>
      </c>
      <c r="AJ13" s="51" t="s">
        <v>70</v>
      </c>
      <c r="AK13" s="51" t="s">
        <v>120</v>
      </c>
      <c r="AL13" s="51" t="s">
        <v>82</v>
      </c>
      <c r="AM13" s="51" t="s">
        <v>121</v>
      </c>
      <c r="AN13" s="51" t="s">
        <v>122</v>
      </c>
      <c r="AO13" s="51" t="s">
        <v>71</v>
      </c>
      <c r="AP13" s="51" t="s">
        <v>72</v>
      </c>
      <c r="AQ13" s="51" t="s">
        <v>73</v>
      </c>
      <c r="AR13" s="51" t="s">
        <v>74</v>
      </c>
      <c r="AS13" s="51" t="s">
        <v>123</v>
      </c>
      <c r="AT13" s="101" t="s">
        <v>9</v>
      </c>
    </row>
    <row r="14" spans="1:47" s="47" customFormat="1" ht="18" customHeight="1">
      <c r="A14" s="52"/>
      <c r="B14" s="53" t="s">
        <v>16</v>
      </c>
      <c r="C14" s="54"/>
      <c r="D14" s="55"/>
      <c r="E14" s="55" t="s">
        <v>10</v>
      </c>
      <c r="F14" s="55"/>
      <c r="G14" s="55"/>
      <c r="H14" s="55"/>
      <c r="I14" s="55"/>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8"/>
    </row>
    <row r="15" spans="1:46" s="47" customFormat="1" ht="18" customHeight="1">
      <c r="A15" s="52"/>
      <c r="B15" s="53" t="s">
        <v>17</v>
      </c>
      <c r="C15" s="54"/>
      <c r="D15" s="107"/>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row>
    <row r="16" spans="1:46" s="47" customFormat="1" ht="18" customHeight="1">
      <c r="A16" s="57"/>
      <c r="B16" s="58" t="s">
        <v>106</v>
      </c>
      <c r="C16" s="59"/>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T16" s="87">
        <f>+IF(2!AQ14&lt;&gt;"",IF((1+OUT_2_Check!$Q$4)*SUM(2!D14:AP14)&lt;2!AQ14,1,IF((1-OUT_2_Check!$Q$4)*SUM(2!D14:AP14)&gt;2!AQ14,1,0)),IF(SUM(2!D14:AP14)&lt;&gt;0,1,0))</f>
        <v>0</v>
      </c>
    </row>
    <row r="17" spans="1:46" s="47" customFormat="1" ht="18" customHeight="1">
      <c r="A17" s="60"/>
      <c r="B17" s="58" t="s">
        <v>107</v>
      </c>
      <c r="C17" s="59"/>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87">
        <f>+IF(2!AQ15&lt;&gt;"",IF((1+OUT_2_Check!$Q$4)*SUM(2!D15:AP15)&lt;2!AQ15,1,IF((1-OUT_2_Check!$Q$4)*SUM(2!D15:AP15)&gt;2!AQ15,1,0)),IF(SUM(2!D15:AP15)&lt;&gt;0,1,0))</f>
        <v>0</v>
      </c>
    </row>
    <row r="18" spans="1:46" s="47" customFormat="1" ht="18" customHeight="1">
      <c r="A18" s="60"/>
      <c r="B18" s="58" t="s">
        <v>108</v>
      </c>
      <c r="C18" s="59"/>
      <c r="D18" s="78"/>
      <c r="E18" s="152"/>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87">
        <f>+IF(2!AQ16&lt;&gt;"",IF((1+OUT_2_Check!$Q$4)*SUM(2!D16:AP16)&lt;2!AQ16,1,IF((1-OUT_2_Check!$Q$4)*SUM(2!D16:AP16)&gt;2!AQ16,1,0)),IF(SUM(2!D16:AP16)&lt;&gt;0,1,0))</f>
        <v>0</v>
      </c>
    </row>
    <row r="19" spans="1:46" s="47" customFormat="1" ht="18" customHeight="1">
      <c r="A19" s="60"/>
      <c r="B19" s="59" t="s">
        <v>11</v>
      </c>
      <c r="C19" s="59"/>
      <c r="D19" s="77">
        <f>+IF(2!D18&lt;&gt;"",IF((1+OUT_2_Check!$Q$4)*SUM(2!D14:D16)&lt;2!D18,1,IF((1-OUT_2_Check!$Q$4)*SUM(2!D14:D16)&gt;2!D18,1,0)),IF(SUM(2!D14:D16)&lt;&gt;0,1,0))</f>
        <v>0</v>
      </c>
      <c r="E19" s="77">
        <f>+IF(2!E18&lt;&gt;"",IF((1+OUT_2_Check!$Q$4)*SUM(2!E14:E16)&lt;2!E18,1,IF((1-OUT_2_Check!$Q$4)*SUM(2!E14:E16)&gt;2!E18,1,0)),IF(SUM(2!E14:E16)&lt;&gt;0,1,0))</f>
        <v>0</v>
      </c>
      <c r="F19" s="77">
        <f>+IF(2!F18&lt;&gt;"",IF((1+OUT_2_Check!$Q$4)*SUM(2!F14:F16)&lt;2!F18,1,IF((1-OUT_2_Check!$Q$4)*SUM(2!F14:F16)&gt;2!F18,1,0)),IF(SUM(2!F14:F16)&lt;&gt;0,1,0))</f>
        <v>0</v>
      </c>
      <c r="G19" s="77">
        <f>+IF(2!G18&lt;&gt;"",IF((1+OUT_2_Check!$Q$4)*SUM(2!G14:G16)&lt;2!G18,1,IF((1-OUT_2_Check!$Q$4)*SUM(2!G14:G16)&gt;2!G18,1,0)),IF(SUM(2!G14:G16)&lt;&gt;0,1,0))</f>
        <v>0</v>
      </c>
      <c r="H19" s="77">
        <f>+IF(2!H18&lt;&gt;"",IF((1+OUT_2_Check!$Q$4)*SUM(2!H14:H16)&lt;2!H18,1,IF((1-OUT_2_Check!$Q$4)*SUM(2!H14:H16)&gt;2!H18,1,0)),IF(SUM(2!H14:H16)&lt;&gt;0,1,0))</f>
        <v>0</v>
      </c>
      <c r="I19" s="77">
        <f>+IF(2!I18&lt;&gt;"",IF((1+OUT_2_Check!$Q$4)*SUM(2!I14:I16)&lt;2!I18,1,IF((1-OUT_2_Check!$Q$4)*SUM(2!I14:I16)&gt;2!I18,1,0)),IF(SUM(2!I14:I16)&lt;&gt;0,1,0))</f>
        <v>0</v>
      </c>
      <c r="J19" s="77">
        <f>+IF(2!J18&lt;&gt;"",IF((1+OUT_2_Check!$Q$4)*SUM(2!J14:J16)&lt;2!J18,1,IF((1-OUT_2_Check!$Q$4)*SUM(2!J14:J16)&gt;2!J18,1,0)),IF(SUM(2!J14:J16)&lt;&gt;0,1,0))</f>
        <v>0</v>
      </c>
      <c r="K19" s="77">
        <f>+IF(2!L18&lt;&gt;"",IF((1+OUT_2_Check!$Q$4)*SUM(2!L14:L16)&lt;2!L18,1,IF((1-OUT_2_Check!$Q$4)*SUM(2!L14:L16)&gt;2!L18,1,0)),IF(SUM(2!L14:L16)&lt;&gt;0,1,0))</f>
        <v>0</v>
      </c>
      <c r="L19" s="77">
        <f>+IF(2!M18&lt;&gt;"",IF((1+OUT_2_Check!$Q$4)*SUM(2!M14:M16)&lt;2!M18,1,IF((1-OUT_2_Check!$Q$4)*SUM(2!M14:M16)&gt;2!M18,1,0)),IF(SUM(2!M14:M16)&lt;&gt;0,1,0))</f>
        <v>0</v>
      </c>
      <c r="M19" s="77">
        <f>+IF(2!N18&lt;&gt;"",IF((1+OUT_2_Check!$Q$4)*SUM(2!N14:N16)&lt;2!N18,1,IF((1-OUT_2_Check!$Q$4)*SUM(2!N14:N16)&gt;2!N18,1,0)),IF(SUM(2!N14:N16)&lt;&gt;0,1,0))</f>
        <v>0</v>
      </c>
      <c r="N19" s="77">
        <f>+IF(2!O18&lt;&gt;"",IF((1+OUT_2_Check!$Q$4)*SUM(2!O14:O16)&lt;2!O18,1,IF((1-OUT_2_Check!$Q$4)*SUM(2!O14:O16)&gt;2!O18,1,0)),IF(SUM(2!O14:O16)&lt;&gt;0,1,0))</f>
        <v>0</v>
      </c>
      <c r="O19" s="77">
        <f>+IF(2!P18&lt;&gt;"",IF((1+OUT_2_Check!$Q$4)*SUM(2!P14:P16)&lt;2!P18,1,IF((1-OUT_2_Check!$Q$4)*SUM(2!P14:P16)&gt;2!P18,1,0)),IF(SUM(2!P14:P16)&lt;&gt;0,1,0))</f>
        <v>1</v>
      </c>
      <c r="P19" s="77">
        <f>+IF(2!Q18&lt;&gt;"",IF((1+OUT_2_Check!$Q$4)*SUM(2!Q14:Q16)&lt;2!Q18,1,IF((1-OUT_2_Check!$Q$4)*SUM(2!Q14:Q16)&gt;2!Q18,1,0)),IF(SUM(2!Q14:Q16)&lt;&gt;0,1,0))</f>
        <v>0</v>
      </c>
      <c r="Q19" s="77">
        <f>+IF(2!R18&lt;&gt;"",IF((1+OUT_2_Check!$Q$4)*SUM(2!R14:R16)&lt;2!R18,1,IF((1-OUT_2_Check!$Q$4)*SUM(2!R14:R16)&gt;2!R18,1,0)),IF(SUM(2!R14:R16)&lt;&gt;0,1,0))</f>
        <v>0</v>
      </c>
      <c r="R19" s="77">
        <f>+IF(2!S18&lt;&gt;"",IF((1+OUT_2_Check!$Q$4)*SUM(2!S14:S16)&lt;2!S18,1,IF((1-OUT_2_Check!$Q$4)*SUM(2!S14:S16)&gt;2!S18,1,0)),IF(SUM(2!S14:S16)&lt;&gt;0,1,0))</f>
        <v>0</v>
      </c>
      <c r="S19" s="77">
        <f>+IF(2!T18&lt;&gt;"",IF((1+OUT_2_Check!$Q$4)*SUM(2!T14:T16)&lt;2!T18,1,IF((1-OUT_2_Check!$Q$4)*SUM(2!T14:T16)&gt;2!T18,1,0)),IF(SUM(2!T14:T16)&lt;&gt;0,1,0))</f>
        <v>0</v>
      </c>
      <c r="T19" s="77">
        <f>+IF(2!U18&lt;&gt;"",IF((1+OUT_2_Check!$Q$4)*SUM(2!U14:U16)&lt;2!U18,1,IF((1-OUT_2_Check!$Q$4)*SUM(2!U14:U16)&gt;2!U18,1,0)),IF(SUM(2!U14:U16)&lt;&gt;0,1,0))</f>
        <v>0</v>
      </c>
      <c r="U19" s="77">
        <f>+IF(2!V18&lt;&gt;"",IF((1+OUT_2_Check!$Q$4)*SUM(2!V14:V16)&lt;2!V18,1,IF((1-OUT_2_Check!$Q$4)*SUM(2!V14:V16)&gt;2!V18,1,0)),IF(SUM(2!V14:V16)&lt;&gt;0,1,0))</f>
        <v>0</v>
      </c>
      <c r="V19" s="77">
        <f>+IF(2!W18&lt;&gt;"",IF((1+OUT_2_Check!$Q$4)*SUM(2!W14:W16)&lt;2!W18,1,IF((1-OUT_2_Check!$Q$4)*SUM(2!W14:W16)&gt;2!W18,1,0)),IF(SUM(2!W14:W16)&lt;&gt;0,1,0))</f>
        <v>0</v>
      </c>
      <c r="W19" s="77">
        <f>+IF(2!X18&lt;&gt;"",IF((1+OUT_2_Check!$Q$4)*SUM(2!X14:X16)&lt;2!X18,1,IF((1-OUT_2_Check!$Q$4)*SUM(2!X14:X16)&gt;2!X18,1,0)),IF(SUM(2!X14:X16)&lt;&gt;0,1,0))</f>
        <v>0</v>
      </c>
      <c r="X19" s="77" t="e">
        <f>+IF(2!#REF!&lt;&gt;"",IF((1+OUT_2_Check!$Q$4)*SUM(2!#REF!)&lt;2!#REF!,1,IF((1-OUT_2_Check!$Q$4)*SUM(2!#REF!)&gt;2!#REF!,1,0)),IF(SUM(2!#REF!)&lt;&gt;0,1,0))</f>
        <v>#REF!</v>
      </c>
      <c r="Y19" s="77" t="e">
        <f>+IF(2!#REF!&lt;&gt;"",IF((1+OUT_2_Check!$Q$4)*SUM(2!#REF!)&lt;2!#REF!,1,IF((1-OUT_2_Check!$Q$4)*SUM(2!#REF!)&gt;2!#REF!,1,0)),IF(SUM(2!#REF!)&lt;&gt;0,1,0))</f>
        <v>#REF!</v>
      </c>
      <c r="Z19" s="77">
        <f>+IF(2!Y18&lt;&gt;"",IF((1+OUT_2_Check!$Q$4)*SUM(2!Y14:Y16)&lt;2!Y18,1,IF((1-OUT_2_Check!$Q$4)*SUM(2!Y14:Y16)&gt;2!Y18,1,0)),IF(SUM(2!Y14:Y16)&lt;&gt;0,1,0))</f>
        <v>0</v>
      </c>
      <c r="AA19" s="77">
        <f>+IF(2!Z18&lt;&gt;"",IF((1+OUT_2_Check!$Q$4)*SUM(2!Z14:Z16)&lt;2!Z18,1,IF((1-OUT_2_Check!$Q$4)*SUM(2!Z14:Z16)&gt;2!Z18,1,0)),IF(SUM(2!Z14:Z16)&lt;&gt;0,1,0))</f>
        <v>0</v>
      </c>
      <c r="AB19" s="77">
        <f>+IF(2!AA18&lt;&gt;"",IF((1+OUT_2_Check!$Q$4)*SUM(2!AA14:AA16)&lt;2!AA18,1,IF((1-OUT_2_Check!$Q$4)*SUM(2!AA14:AA16)&gt;2!AA18,1,0)),IF(SUM(2!AA14:AA16)&lt;&gt;0,1,0))</f>
        <v>0</v>
      </c>
      <c r="AC19" s="77">
        <f>+IF(2!AB18&lt;&gt;"",IF((1+OUT_2_Check!$Q$4)*SUM(2!AB14:AB16)&lt;2!AB18,1,IF((1-OUT_2_Check!$Q$4)*SUM(2!AB14:AB16)&gt;2!AB18,1,0)),IF(SUM(2!AB14:AB16)&lt;&gt;0,1,0))</f>
        <v>0</v>
      </c>
      <c r="AD19" s="77">
        <f>+IF(2!AC18&lt;&gt;"",IF((1+OUT_2_Check!$Q$4)*SUM(2!AC14:AC16)&lt;2!AC18,1,IF((1-OUT_2_Check!$Q$4)*SUM(2!AC14:AC16)&gt;2!AC18,1,0)),IF(SUM(2!AC14:AC16)&lt;&gt;0,1,0))</f>
        <v>0</v>
      </c>
      <c r="AE19" s="77">
        <f>+IF(2!AD18&lt;&gt;"",IF((1+OUT_2_Check!$Q$4)*SUM(2!AD14:AD16)&lt;2!AD18,1,IF((1-OUT_2_Check!$Q$4)*SUM(2!AD14:AD16)&gt;2!AD18,1,0)),IF(SUM(2!AD14:AD16)&lt;&gt;0,1,0))</f>
        <v>0</v>
      </c>
      <c r="AF19" s="77">
        <f>+IF(2!AE18&lt;&gt;"",IF((1+OUT_2_Check!$Q$4)*SUM(2!AE14:AE16)&lt;2!AE18,1,IF((1-OUT_2_Check!$Q$4)*SUM(2!AE14:AE16)&gt;2!AE18,1,0)),IF(SUM(2!AE14:AE16)&lt;&gt;0,1,0))</f>
        <v>0</v>
      </c>
      <c r="AG19" s="77">
        <f>+IF(2!AF18&lt;&gt;"",IF((1+OUT_2_Check!$Q$4)*SUM(2!AF14:AF16)&lt;2!AF18,1,IF((1-OUT_2_Check!$Q$4)*SUM(2!AF14:AF16)&gt;2!AF18,1,0)),IF(SUM(2!AF14:AF16)&lt;&gt;0,1,0))</f>
        <v>0</v>
      </c>
      <c r="AH19" s="77">
        <f>+IF(2!AG18&lt;&gt;"",IF((1+OUT_2_Check!$Q$4)*SUM(2!AG14:AG16)&lt;2!AG18,1,IF((1-OUT_2_Check!$Q$4)*SUM(2!AG14:AG16)&gt;2!AG18,1,0)),IF(SUM(2!AG14:AG16)&lt;&gt;0,1,0))</f>
        <v>0</v>
      </c>
      <c r="AI19" s="77">
        <f>+IF(2!AH18&lt;&gt;"",IF((1+OUT_2_Check!$Q$4)*SUM(2!AH14:AH16)&lt;2!AH18,1,IF((1-OUT_2_Check!$Q$4)*SUM(2!AH14:AH16)&gt;2!AH18,1,0)),IF(SUM(2!AH14:AH16)&lt;&gt;0,1,0))</f>
        <v>0</v>
      </c>
      <c r="AJ19" s="77">
        <f>+IF(2!AI18&lt;&gt;"",IF((1+OUT_2_Check!$Q$4)*SUM(2!AI14:AI16)&lt;2!AI18,1,IF((1-OUT_2_Check!$Q$4)*SUM(2!AI14:AI16)&gt;2!AI18,1,0)),IF(SUM(2!AI14:AI16)&lt;&gt;0,1,0))</f>
        <v>0</v>
      </c>
      <c r="AK19" s="77">
        <f>+IF(2!AJ18&lt;&gt;"",IF((1+OUT_2_Check!$Q$4)*SUM(2!AJ14:AJ16)&lt;2!AJ18,1,IF((1-OUT_2_Check!$Q$4)*SUM(2!AJ14:AJ16)&gt;2!AJ18,1,0)),IF(SUM(2!AJ14:AJ16)&lt;&gt;0,1,0))</f>
        <v>0</v>
      </c>
      <c r="AL19" s="77">
        <f>+IF(2!AK18&lt;&gt;"",IF((1+OUT_2_Check!$Q$4)*SUM(2!AK14:AK16)&lt;2!AK18,1,IF((1-OUT_2_Check!$Q$4)*SUM(2!AK14:AK16)&gt;2!AK18,1,0)),IF(SUM(2!AK14:AK16)&lt;&gt;0,1,0))</f>
        <v>0</v>
      </c>
      <c r="AM19" s="77">
        <f>+IF(2!AL18&lt;&gt;"",IF((1+OUT_2_Check!$Q$4)*SUM(2!AL14:AL16)&lt;2!AL18,1,IF((1-OUT_2_Check!$Q$4)*SUM(2!AL14:AL16)&gt;2!AL18,1,0)),IF(SUM(2!AL14:AL16)&lt;&gt;0,1,0))</f>
        <v>1</v>
      </c>
      <c r="AN19" s="77" t="e">
        <f>+IF(2!#REF!&lt;&gt;"",IF((1+OUT_2_Check!$Q$4)*SUM(2!#REF!)&lt;2!#REF!,1,IF((1-OUT_2_Check!$Q$4)*SUM(2!#REF!)&gt;2!#REF!,1,0)),IF(SUM(2!#REF!)&lt;&gt;0,1,0))</f>
        <v>#REF!</v>
      </c>
      <c r="AO19" s="77" t="e">
        <f>+IF(2!#REF!&lt;&gt;"",IF((1+OUT_2_Check!$Q$4)*SUM(2!#REF!)&lt;2!#REF!,1,IF((1-OUT_2_Check!$Q$4)*SUM(2!#REF!)&gt;2!#REF!,1,0)),IF(SUM(2!#REF!)&lt;&gt;0,1,0))</f>
        <v>#REF!</v>
      </c>
      <c r="AP19" s="77">
        <f>+IF(2!AM18&lt;&gt;"",IF((1+OUT_2_Check!$Q$4)*SUM(2!AM14:AM16)&lt;2!AM18,1,IF((1-OUT_2_Check!$Q$4)*SUM(2!AM14:AM16)&gt;2!AM18,1,0)),IF(SUM(2!AM14:AM16)&lt;&gt;0,1,0))</f>
        <v>0</v>
      </c>
      <c r="AQ19" s="77">
        <f>+IF(2!AN18&lt;&gt;"",IF((1+OUT_2_Check!$Q$4)*SUM(2!AN14:AN16)&lt;2!AN18,1,IF((1-OUT_2_Check!$Q$4)*SUM(2!AN14:AN16)&gt;2!AN18,1,0)),IF(SUM(2!AN14:AN16)&lt;&gt;0,1,0))</f>
        <v>1</v>
      </c>
      <c r="AR19" s="77">
        <f>+IF(2!AO18&lt;&gt;"",IF((1+OUT_2_Check!$Q$4)*SUM(2!AO14:AO16)&lt;2!AO18,1,IF((1-OUT_2_Check!$Q$4)*SUM(2!AO14:AO16)&gt;2!AO18,1,0)),IF(SUM(2!AO14:AO16)&lt;&gt;0,1,0))</f>
        <v>0</v>
      </c>
      <c r="AS19" s="77">
        <f>+IF(2!AP18&lt;&gt;"",IF((1+OUT_2_Check!$Q$4)*SUM(2!AP14:AP16)&lt;2!AP18,1,IF((1-OUT_2_Check!$Q$4)*SUM(2!AP14:AP16)&gt;2!AP18,1,0)),IF(SUM(2!AP14:AP16)&lt;&gt;0,1,0))</f>
        <v>1</v>
      </c>
      <c r="AT19" s="87">
        <f>+IF(2!AQ18&lt;&gt;"",IF((1+OUT_2_Check!$Q$4)*SUM(2!D18:AP18)&lt;2!AQ18,1,IF((1-OUT_2_Check!$Q$4)*SUM(2!D18:AP18)&gt;2!AQ18,1,0)),IF(SUM(2!D18:AP18)&lt;&gt;0,1,0))</f>
        <v>0</v>
      </c>
    </row>
    <row r="20" spans="1:46" s="47" customFormat="1" ht="18" customHeight="1">
      <c r="A20" s="60"/>
      <c r="B20" s="62"/>
      <c r="C20" s="62"/>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row>
    <row r="21" spans="1:46" s="47" customFormat="1" ht="18" customHeight="1">
      <c r="A21" s="52"/>
      <c r="B21" s="53" t="s">
        <v>26</v>
      </c>
      <c r="C21" s="54"/>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row>
    <row r="22" spans="1:46" s="47" customFormat="1" ht="18" customHeight="1">
      <c r="A22" s="57"/>
      <c r="B22" s="58" t="s">
        <v>106</v>
      </c>
      <c r="C22" s="59"/>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87">
        <f>+IF(2!AQ20&lt;&gt;"",IF((1+OUT_2_Check!$Q$4)*SUM(2!D20:AP20)&lt;2!AQ20,1,IF((1-OUT_2_Check!$Q$4)*SUM(2!D20:AP20)&gt;2!AQ20,1,0)),IF(SUM(2!D20:AP20)&lt;&gt;0,1,0))</f>
        <v>0</v>
      </c>
    </row>
    <row r="23" spans="1:46" s="47" customFormat="1" ht="18" customHeight="1">
      <c r="A23" s="60"/>
      <c r="B23" s="58" t="s">
        <v>107</v>
      </c>
      <c r="C23" s="59"/>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87">
        <f>+IF(2!AQ21&lt;&gt;"",IF((1+OUT_2_Check!$Q$4)*SUM(2!D21:AP21)&lt;2!AQ21,1,IF((1-OUT_2_Check!$Q$4)*SUM(2!D21:AP21)&gt;2!AQ21,1,0)),IF(SUM(2!D21:AP21)&lt;&gt;0,1,0))</f>
        <v>0</v>
      </c>
    </row>
    <row r="24" spans="1:46" s="47" customFormat="1" ht="18" customHeight="1">
      <c r="A24" s="60"/>
      <c r="B24" s="58" t="s">
        <v>108</v>
      </c>
      <c r="C24" s="59"/>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87">
        <f>+IF(2!AQ22&lt;&gt;"",IF((1+OUT_2_Check!$Q$4)*SUM(2!D22:AP22)&lt;2!AQ22,1,IF((1-OUT_2_Check!$Q$4)*SUM(2!D22:AP22)&gt;2!AQ22,1,0)),IF(SUM(2!D22:AP22)&lt;&gt;0,1,0))</f>
        <v>0</v>
      </c>
    </row>
    <row r="25" spans="1:46" s="47" customFormat="1" ht="18" customHeight="1">
      <c r="A25" s="57"/>
      <c r="B25" s="59" t="s">
        <v>11</v>
      </c>
      <c r="C25" s="59"/>
      <c r="D25" s="77">
        <f>+IF(2!D23&lt;&gt;"",IF((1+OUT_2_Check!$Q$4)*SUM(2!D20:D22)&lt;2!D23,1,IF((1-OUT_2_Check!$Q$4)*SUM(2!D20:D22)&gt;2!D23,1,0)),IF(SUM(2!D20:D22)&lt;&gt;0,1,0))</f>
        <v>0</v>
      </c>
      <c r="E25" s="77">
        <f>+IF(2!E23&lt;&gt;"",IF((1+OUT_2_Check!$Q$4)*SUM(2!E20:E22)&lt;2!E23,1,IF((1-OUT_2_Check!$Q$4)*SUM(2!E20:E22)&gt;2!E23,1,0)),IF(SUM(2!E20:E22)&lt;&gt;0,1,0))</f>
        <v>0</v>
      </c>
      <c r="F25" s="77">
        <f>+IF(2!F23&lt;&gt;"",IF((1+OUT_2_Check!$Q$4)*SUM(2!F20:F22)&lt;2!F23,1,IF((1-OUT_2_Check!$Q$4)*SUM(2!F20:F22)&gt;2!F23,1,0)),IF(SUM(2!F20:F22)&lt;&gt;0,1,0))</f>
        <v>0</v>
      </c>
      <c r="G25" s="77">
        <f>+IF(2!G23&lt;&gt;"",IF((1+OUT_2_Check!$Q$4)*SUM(2!G20:G22)&lt;2!G23,1,IF((1-OUT_2_Check!$Q$4)*SUM(2!G20:G22)&gt;2!G23,1,0)),IF(SUM(2!G20:G22)&lt;&gt;0,1,0))</f>
        <v>0</v>
      </c>
      <c r="H25" s="77">
        <f>+IF(2!H23&lt;&gt;"",IF((1+OUT_2_Check!$Q$4)*SUM(2!H20:H22)&lt;2!H23,1,IF((1-OUT_2_Check!$Q$4)*SUM(2!H20:H22)&gt;2!H23,1,0)),IF(SUM(2!H20:H22)&lt;&gt;0,1,0))</f>
        <v>0</v>
      </c>
      <c r="I25" s="77">
        <f>+IF(2!I23&lt;&gt;"",IF((1+OUT_2_Check!$Q$4)*SUM(2!I20:I22)&lt;2!I23,1,IF((1-OUT_2_Check!$Q$4)*SUM(2!I20:I22)&gt;2!I23,1,0)),IF(SUM(2!I20:I22)&lt;&gt;0,1,0))</f>
        <v>0</v>
      </c>
      <c r="J25" s="77">
        <f>+IF(2!J23&lt;&gt;"",IF((1+OUT_2_Check!$Q$4)*SUM(2!J20:J22)&lt;2!J23,1,IF((1-OUT_2_Check!$Q$4)*SUM(2!J20:J22)&gt;2!J23,1,0)),IF(SUM(2!J20:J22)&lt;&gt;0,1,0))</f>
        <v>0</v>
      </c>
      <c r="K25" s="77">
        <f>+IF(2!L23&lt;&gt;"",IF((1+OUT_2_Check!$Q$4)*SUM(2!L20:L22)&lt;2!L23,1,IF((1-OUT_2_Check!$Q$4)*SUM(2!L20:L22)&gt;2!L23,1,0)),IF(SUM(2!L20:L22)&lt;&gt;0,1,0))</f>
        <v>0</v>
      </c>
      <c r="L25" s="77">
        <f>+IF(2!M23&lt;&gt;"",IF((1+OUT_2_Check!$Q$4)*SUM(2!M20:M22)&lt;2!M23,1,IF((1-OUT_2_Check!$Q$4)*SUM(2!M20:M22)&gt;2!M23,1,0)),IF(SUM(2!M20:M22)&lt;&gt;0,1,0))</f>
        <v>0</v>
      </c>
      <c r="M25" s="77">
        <f>+IF(2!N23&lt;&gt;"",IF((1+OUT_2_Check!$Q$4)*SUM(2!N20:N22)&lt;2!N23,1,IF((1-OUT_2_Check!$Q$4)*SUM(2!N20:N22)&gt;2!N23,1,0)),IF(SUM(2!N20:N22)&lt;&gt;0,1,0))</f>
        <v>0</v>
      </c>
      <c r="N25" s="77">
        <f>+IF(2!O23&lt;&gt;"",IF((1+OUT_2_Check!$Q$4)*SUM(2!O20:O22)&lt;2!O23,1,IF((1-OUT_2_Check!$Q$4)*SUM(2!O20:O22)&gt;2!O23,1,0)),IF(SUM(2!O20:O22)&lt;&gt;0,1,0))</f>
        <v>0</v>
      </c>
      <c r="O25" s="77">
        <f>+IF(2!P23&lt;&gt;"",IF((1+OUT_2_Check!$Q$4)*SUM(2!P20:P22)&lt;2!P23,1,IF((1-OUT_2_Check!$Q$4)*SUM(2!P20:P22)&gt;2!P23,1,0)),IF(SUM(2!P20:P22)&lt;&gt;0,1,0))</f>
        <v>1</v>
      </c>
      <c r="P25" s="77">
        <f>+IF(2!Q23&lt;&gt;"",IF((1+OUT_2_Check!$Q$4)*SUM(2!Q20:Q22)&lt;2!Q23,1,IF((1-OUT_2_Check!$Q$4)*SUM(2!Q20:Q22)&gt;2!Q23,1,0)),IF(SUM(2!Q20:Q22)&lt;&gt;0,1,0))</f>
        <v>0</v>
      </c>
      <c r="Q25" s="77">
        <f>+IF(2!R23&lt;&gt;"",IF((1+OUT_2_Check!$Q$4)*SUM(2!R20:R22)&lt;2!R23,1,IF((1-OUT_2_Check!$Q$4)*SUM(2!R20:R22)&gt;2!R23,1,0)),IF(SUM(2!R20:R22)&lt;&gt;0,1,0))</f>
        <v>0</v>
      </c>
      <c r="R25" s="77">
        <f>+IF(2!S23&lt;&gt;"",IF((1+OUT_2_Check!$Q$4)*SUM(2!S20:S22)&lt;2!S23,1,IF((1-OUT_2_Check!$Q$4)*SUM(2!S20:S22)&gt;2!S23,1,0)),IF(SUM(2!S20:S22)&lt;&gt;0,1,0))</f>
        <v>0</v>
      </c>
      <c r="S25" s="77">
        <f>+IF(2!T23&lt;&gt;"",IF((1+OUT_2_Check!$Q$4)*SUM(2!T20:T22)&lt;2!T23,1,IF((1-OUT_2_Check!$Q$4)*SUM(2!T20:T22)&gt;2!T23,1,0)),IF(SUM(2!T20:T22)&lt;&gt;0,1,0))</f>
        <v>0</v>
      </c>
      <c r="T25" s="77">
        <f>+IF(2!U23&lt;&gt;"",IF((1+OUT_2_Check!$Q$4)*SUM(2!U20:U22)&lt;2!U23,1,IF((1-OUT_2_Check!$Q$4)*SUM(2!U20:U22)&gt;2!U23,1,0)),IF(SUM(2!U20:U22)&lt;&gt;0,1,0))</f>
        <v>0</v>
      </c>
      <c r="U25" s="77">
        <f>+IF(2!V23&lt;&gt;"",IF((1+OUT_2_Check!$Q$4)*SUM(2!V20:V22)&lt;2!V23,1,IF((1-OUT_2_Check!$Q$4)*SUM(2!V20:V22)&gt;2!V23,1,0)),IF(SUM(2!V20:V22)&lt;&gt;0,1,0))</f>
        <v>0</v>
      </c>
      <c r="V25" s="77">
        <f>+IF(2!W23&lt;&gt;"",IF((1+OUT_2_Check!$Q$4)*SUM(2!W20:W22)&lt;2!W23,1,IF((1-OUT_2_Check!$Q$4)*SUM(2!W20:W22)&gt;2!W23,1,0)),IF(SUM(2!W20:W22)&lt;&gt;0,1,0))</f>
        <v>0</v>
      </c>
      <c r="W25" s="77">
        <f>+IF(2!X23&lt;&gt;"",IF((1+OUT_2_Check!$Q$4)*SUM(2!X20:X22)&lt;2!X23,1,IF((1-OUT_2_Check!$Q$4)*SUM(2!X20:X22)&gt;2!X23,1,0)),IF(SUM(2!X20:X22)&lt;&gt;0,1,0))</f>
        <v>0</v>
      </c>
      <c r="X25" s="77" t="e">
        <f>+IF(2!#REF!&lt;&gt;"",IF((1+OUT_2_Check!$Q$4)*SUM(2!#REF!)&lt;2!#REF!,1,IF((1-OUT_2_Check!$Q$4)*SUM(2!#REF!)&gt;2!#REF!,1,0)),IF(SUM(2!#REF!)&lt;&gt;0,1,0))</f>
        <v>#REF!</v>
      </c>
      <c r="Y25" s="77" t="e">
        <f>+IF(2!#REF!&lt;&gt;"",IF((1+OUT_2_Check!$Q$4)*SUM(2!#REF!)&lt;2!#REF!,1,IF((1-OUT_2_Check!$Q$4)*SUM(2!#REF!)&gt;2!#REF!,1,0)),IF(SUM(2!#REF!)&lt;&gt;0,1,0))</f>
        <v>#REF!</v>
      </c>
      <c r="Z25" s="77">
        <f>+IF(2!Y23&lt;&gt;"",IF((1+OUT_2_Check!$Q$4)*SUM(2!Y20:Y22)&lt;2!Y23,1,IF((1-OUT_2_Check!$Q$4)*SUM(2!Y20:Y22)&gt;2!Y23,1,0)),IF(SUM(2!Y20:Y22)&lt;&gt;0,1,0))</f>
        <v>0</v>
      </c>
      <c r="AA25" s="77">
        <f>+IF(2!Z23&lt;&gt;"",IF((1+OUT_2_Check!$Q$4)*SUM(2!Z20:Z22)&lt;2!Z23,1,IF((1-OUT_2_Check!$Q$4)*SUM(2!Z20:Z22)&gt;2!Z23,1,0)),IF(SUM(2!Z20:Z22)&lt;&gt;0,1,0))</f>
        <v>0</v>
      </c>
      <c r="AB25" s="77">
        <f>+IF(2!AA23&lt;&gt;"",IF((1+OUT_2_Check!$Q$4)*SUM(2!AA20:AA22)&lt;2!AA23,1,IF((1-OUT_2_Check!$Q$4)*SUM(2!AA20:AA22)&gt;2!AA23,1,0)),IF(SUM(2!AA20:AA22)&lt;&gt;0,1,0))</f>
        <v>0</v>
      </c>
      <c r="AC25" s="77">
        <f>+IF(2!AB23&lt;&gt;"",IF((1+OUT_2_Check!$Q$4)*SUM(2!AB20:AB22)&lt;2!AB23,1,IF((1-OUT_2_Check!$Q$4)*SUM(2!AB20:AB22)&gt;2!AB23,1,0)),IF(SUM(2!AB20:AB22)&lt;&gt;0,1,0))</f>
        <v>0</v>
      </c>
      <c r="AD25" s="77">
        <f>+IF(2!AC23&lt;&gt;"",IF((1+OUT_2_Check!$Q$4)*SUM(2!AC20:AC22)&lt;2!AC23,1,IF((1-OUT_2_Check!$Q$4)*SUM(2!AC20:AC22)&gt;2!AC23,1,0)),IF(SUM(2!AC20:AC22)&lt;&gt;0,1,0))</f>
        <v>0</v>
      </c>
      <c r="AE25" s="77">
        <f>+IF(2!AD23&lt;&gt;"",IF((1+OUT_2_Check!$Q$4)*SUM(2!AD20:AD22)&lt;2!AD23,1,IF((1-OUT_2_Check!$Q$4)*SUM(2!AD20:AD22)&gt;2!AD23,1,0)),IF(SUM(2!AD20:AD22)&lt;&gt;0,1,0))</f>
        <v>0</v>
      </c>
      <c r="AF25" s="77">
        <f>+IF(2!AE23&lt;&gt;"",IF((1+OUT_2_Check!$Q$4)*SUM(2!AE20:AE22)&lt;2!AE23,1,IF((1-OUT_2_Check!$Q$4)*SUM(2!AE20:AE22)&gt;2!AE23,1,0)),IF(SUM(2!AE20:AE22)&lt;&gt;0,1,0))</f>
        <v>0</v>
      </c>
      <c r="AG25" s="77">
        <f>+IF(2!AF23&lt;&gt;"",IF((1+OUT_2_Check!$Q$4)*SUM(2!AF20:AF22)&lt;2!AF23,1,IF((1-OUT_2_Check!$Q$4)*SUM(2!AF20:AF22)&gt;2!AF23,1,0)),IF(SUM(2!AF20:AF22)&lt;&gt;0,1,0))</f>
        <v>0</v>
      </c>
      <c r="AH25" s="77">
        <f>+IF(2!AG23&lt;&gt;"",IF((1+OUT_2_Check!$Q$4)*SUM(2!AG20:AG22)&lt;2!AG23,1,IF((1-OUT_2_Check!$Q$4)*SUM(2!AG20:AG22)&gt;2!AG23,1,0)),IF(SUM(2!AG20:AG22)&lt;&gt;0,1,0))</f>
        <v>0</v>
      </c>
      <c r="AI25" s="77">
        <f>+IF(2!AH23&lt;&gt;"",IF((1+OUT_2_Check!$Q$4)*SUM(2!AH20:AH22)&lt;2!AH23,1,IF((1-OUT_2_Check!$Q$4)*SUM(2!AH20:AH22)&gt;2!AH23,1,0)),IF(SUM(2!AH20:AH22)&lt;&gt;0,1,0))</f>
        <v>0</v>
      </c>
      <c r="AJ25" s="77">
        <f>+IF(2!AI23&lt;&gt;"",IF((1+OUT_2_Check!$Q$4)*SUM(2!AI20:AI22)&lt;2!AI23,1,IF((1-OUT_2_Check!$Q$4)*SUM(2!AI20:AI22)&gt;2!AI23,1,0)),IF(SUM(2!AI20:AI22)&lt;&gt;0,1,0))</f>
        <v>0</v>
      </c>
      <c r="AK25" s="77">
        <f>+IF(2!AJ23&lt;&gt;"",IF((1+OUT_2_Check!$Q$4)*SUM(2!AJ20:AJ22)&lt;2!AJ23,1,IF((1-OUT_2_Check!$Q$4)*SUM(2!AJ20:AJ22)&gt;2!AJ23,1,0)),IF(SUM(2!AJ20:AJ22)&lt;&gt;0,1,0))</f>
        <v>0</v>
      </c>
      <c r="AL25" s="77">
        <f>+IF(2!AK23&lt;&gt;"",IF((1+OUT_2_Check!$Q$4)*SUM(2!AK20:AK22)&lt;2!AK23,1,IF((1-OUT_2_Check!$Q$4)*SUM(2!AK20:AK22)&gt;2!AK23,1,0)),IF(SUM(2!AK20:AK22)&lt;&gt;0,1,0))</f>
        <v>0</v>
      </c>
      <c r="AM25" s="77">
        <f>+IF(2!AL23&lt;&gt;"",IF((1+OUT_2_Check!$Q$4)*SUM(2!AL20:AL22)&lt;2!AL23,1,IF((1-OUT_2_Check!$Q$4)*SUM(2!AL20:AL22)&gt;2!AL23,1,0)),IF(SUM(2!AL20:AL22)&lt;&gt;0,1,0))</f>
        <v>0</v>
      </c>
      <c r="AN25" s="77" t="e">
        <f>+IF(2!#REF!&lt;&gt;"",IF((1+OUT_2_Check!$Q$4)*SUM(2!#REF!)&lt;2!#REF!,1,IF((1-OUT_2_Check!$Q$4)*SUM(2!#REF!)&gt;2!#REF!,1,0)),IF(SUM(2!#REF!)&lt;&gt;0,1,0))</f>
        <v>#REF!</v>
      </c>
      <c r="AO25" s="77" t="e">
        <f>+IF(2!#REF!&lt;&gt;"",IF((1+OUT_2_Check!$Q$4)*SUM(2!#REF!)&lt;2!#REF!,1,IF((1-OUT_2_Check!$Q$4)*SUM(2!#REF!)&gt;2!#REF!,1,0)),IF(SUM(2!#REF!)&lt;&gt;0,1,0))</f>
        <v>#REF!</v>
      </c>
      <c r="AP25" s="77">
        <f>+IF(2!AM23&lt;&gt;"",IF((1+OUT_2_Check!$Q$4)*SUM(2!AM20:AM22)&lt;2!AM23,1,IF((1-OUT_2_Check!$Q$4)*SUM(2!AM20:AM22)&gt;2!AM23,1,0)),IF(SUM(2!AM20:AM22)&lt;&gt;0,1,0))</f>
        <v>0</v>
      </c>
      <c r="AQ25" s="77">
        <f>+IF(2!AN23&lt;&gt;"",IF((1+OUT_2_Check!$Q$4)*SUM(2!AN20:AN22)&lt;2!AN23,1,IF((1-OUT_2_Check!$Q$4)*SUM(2!AN20:AN22)&gt;2!AN23,1,0)),IF(SUM(2!AN20:AN22)&lt;&gt;0,1,0))</f>
        <v>1</v>
      </c>
      <c r="AR25" s="77">
        <f>+IF(2!AO23&lt;&gt;"",IF((1+OUT_2_Check!$Q$4)*SUM(2!AO20:AO22)&lt;2!AO23,1,IF((1-OUT_2_Check!$Q$4)*SUM(2!AO20:AO22)&gt;2!AO23,1,0)),IF(SUM(2!AO20:AO22)&lt;&gt;0,1,0))</f>
        <v>0</v>
      </c>
      <c r="AS25" s="77">
        <f>+IF(2!AP23&lt;&gt;"",IF((1+OUT_2_Check!$Q$4)*SUM(2!AP20:AP22)&lt;2!AP23,1,IF((1-OUT_2_Check!$Q$4)*SUM(2!AP20:AP22)&gt;2!AP23,1,0)),IF(SUM(2!AP20:AP22)&lt;&gt;0,1,0))</f>
        <v>0</v>
      </c>
      <c r="AT25" s="87">
        <f>+IF(2!AQ23&lt;&gt;"",IF((1+OUT_2_Check!$Q$4)*SUM(2!D23:AP23)&lt;2!AQ23,1,IF((1-OUT_2_Check!$Q$4)*SUM(2!D23:AP23)&gt;2!AQ23,1,0)),IF(SUM(2!D23:AP23)&lt;&gt;0,1,0))</f>
        <v>0</v>
      </c>
    </row>
    <row r="26" spans="1:46" s="47" customFormat="1" ht="18" customHeight="1">
      <c r="A26" s="52"/>
      <c r="B26" s="54"/>
      <c r="C26" s="54"/>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row>
    <row r="27" spans="1:46" s="47" customFormat="1" ht="18" customHeight="1">
      <c r="A27" s="64"/>
      <c r="B27" s="53" t="s">
        <v>18</v>
      </c>
      <c r="C27" s="54"/>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row>
    <row r="28" spans="1:46" s="47" customFormat="1" ht="18" customHeight="1">
      <c r="A28" s="64"/>
      <c r="B28" s="53" t="s">
        <v>12</v>
      </c>
      <c r="C28" s="54"/>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row>
    <row r="29" spans="1:46" s="47" customFormat="1" ht="18" customHeight="1">
      <c r="A29" s="64"/>
      <c r="B29" s="58" t="s">
        <v>106</v>
      </c>
      <c r="C29" s="59"/>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87">
        <f>+IF(2!AQ27&lt;&gt;"",IF((1+OUT_2_Check!$Q$4)*SUM(2!D27:AP27)&lt;2!AQ27,1,IF((1-OUT_2_Check!$Q$4)*SUM(2!D27:AP27)&gt;2!AQ27,1,0)),IF(SUM(2!D27:AP27)&lt;&gt;0,1,0))</f>
        <v>0</v>
      </c>
    </row>
    <row r="30" spans="1:46" s="47" customFormat="1" ht="18" customHeight="1">
      <c r="A30" s="57"/>
      <c r="B30" s="58" t="s">
        <v>107</v>
      </c>
      <c r="C30" s="59"/>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87">
        <f>+IF(2!AQ28&lt;&gt;"",IF((1+OUT_2_Check!$Q$4)*SUM(2!D28:AP28)&lt;2!AQ28,1,IF((1-OUT_2_Check!$Q$4)*SUM(2!D28:AP28)&gt;2!AQ28,1,0)),IF(SUM(2!D28:AP28)&lt;&gt;0,1,0))</f>
        <v>0</v>
      </c>
    </row>
    <row r="31" spans="1:46" s="47" customFormat="1" ht="18" customHeight="1">
      <c r="A31" s="52"/>
      <c r="B31" s="58" t="s">
        <v>108</v>
      </c>
      <c r="C31" s="59"/>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87">
        <f>+IF(2!AQ29&lt;&gt;"",IF((1+OUT_2_Check!$Q$4)*SUM(2!D29:AP29)&lt;2!AQ29,1,IF((1-OUT_2_Check!$Q$4)*SUM(2!D29:AP29)&gt;2!AQ29,1,0)),IF(SUM(2!D29:AP29)&lt;&gt;0,1,0))</f>
        <v>0</v>
      </c>
    </row>
    <row r="32" spans="1:46" s="47" customFormat="1" ht="18" customHeight="1">
      <c r="A32" s="64"/>
      <c r="B32" s="59" t="s">
        <v>11</v>
      </c>
      <c r="C32" s="59"/>
      <c r="D32" s="77">
        <f>+IF(2!D31&lt;&gt;"",IF((1+OUT_2_Check!$Q$4)*SUM(2!D27:D29)&lt;2!D31,1,IF((1-OUT_2_Check!$Q$4)*SUM(2!D27:D29)&gt;2!D31,1,0)),IF(SUM(2!D27:D29)&lt;&gt;0,1,0))</f>
        <v>0</v>
      </c>
      <c r="E32" s="77">
        <f>+IF(2!E31&lt;&gt;"",IF((1+OUT_2_Check!$Q$4)*SUM(2!E27:E29)&lt;2!E31,1,IF((1-OUT_2_Check!$Q$4)*SUM(2!E27:E29)&gt;2!E31,1,0)),IF(SUM(2!E27:E29)&lt;&gt;0,1,0))</f>
        <v>0</v>
      </c>
      <c r="F32" s="77">
        <f>+IF(2!F31&lt;&gt;"",IF((1+OUT_2_Check!$Q$4)*SUM(2!F27:F29)&lt;2!F31,1,IF((1-OUT_2_Check!$Q$4)*SUM(2!F27:F29)&gt;2!F31,1,0)),IF(SUM(2!F27:F29)&lt;&gt;0,1,0))</f>
        <v>0</v>
      </c>
      <c r="G32" s="77">
        <f>+IF(2!G31&lt;&gt;"",IF((1+OUT_2_Check!$Q$4)*SUM(2!G27:G29)&lt;2!G31,1,IF((1-OUT_2_Check!$Q$4)*SUM(2!G27:G29)&gt;2!G31,1,0)),IF(SUM(2!G27:G29)&lt;&gt;0,1,0))</f>
        <v>0</v>
      </c>
      <c r="H32" s="77">
        <f>+IF(2!H31&lt;&gt;"",IF((1+OUT_2_Check!$Q$4)*SUM(2!H27:H29)&lt;2!H31,1,IF((1-OUT_2_Check!$Q$4)*SUM(2!H27:H29)&gt;2!H31,1,0)),IF(SUM(2!H27:H29)&lt;&gt;0,1,0))</f>
        <v>0</v>
      </c>
      <c r="I32" s="77">
        <f>+IF(2!I31&lt;&gt;"",IF((1+OUT_2_Check!$Q$4)*SUM(2!I27:I29)&lt;2!I31,1,IF((1-OUT_2_Check!$Q$4)*SUM(2!I27:I29)&gt;2!I31,1,0)),IF(SUM(2!I27:I29)&lt;&gt;0,1,0))</f>
        <v>0</v>
      </c>
      <c r="J32" s="77">
        <f>+IF(2!J31&lt;&gt;"",IF((1+OUT_2_Check!$Q$4)*SUM(2!J27:J29)&lt;2!J31,1,IF((1-OUT_2_Check!$Q$4)*SUM(2!J27:J29)&gt;2!J31,1,0)),IF(SUM(2!J27:J29)&lt;&gt;0,1,0))</f>
        <v>0</v>
      </c>
      <c r="K32" s="77">
        <f>+IF(2!L31&lt;&gt;"",IF((1+OUT_2_Check!$Q$4)*SUM(2!L27:L29)&lt;2!L31,1,IF((1-OUT_2_Check!$Q$4)*SUM(2!L27:L29)&gt;2!L31,1,0)),IF(SUM(2!L27:L29)&lt;&gt;0,1,0))</f>
        <v>0</v>
      </c>
      <c r="L32" s="77">
        <f>+IF(2!M31&lt;&gt;"",IF((1+OUT_2_Check!$Q$4)*SUM(2!M27:M29)&lt;2!M31,1,IF((1-OUT_2_Check!$Q$4)*SUM(2!M27:M29)&gt;2!M31,1,0)),IF(SUM(2!M27:M29)&lt;&gt;0,1,0))</f>
        <v>0</v>
      </c>
      <c r="M32" s="77">
        <f>+IF(2!N31&lt;&gt;"",IF((1+OUT_2_Check!$Q$4)*SUM(2!N27:N29)&lt;2!N31,1,IF((1-OUT_2_Check!$Q$4)*SUM(2!N27:N29)&gt;2!N31,1,0)),IF(SUM(2!N27:N29)&lt;&gt;0,1,0))</f>
        <v>0</v>
      </c>
      <c r="N32" s="77">
        <f>+IF(2!O31&lt;&gt;"",IF((1+OUT_2_Check!$Q$4)*SUM(2!O27:O29)&lt;2!O31,1,IF((1-OUT_2_Check!$Q$4)*SUM(2!O27:O29)&gt;2!O31,1,0)),IF(SUM(2!O27:O29)&lt;&gt;0,1,0))</f>
        <v>0</v>
      </c>
      <c r="O32" s="77">
        <f>+IF(2!P31&lt;&gt;"",IF((1+OUT_2_Check!$Q$4)*SUM(2!P27:P29)&lt;2!P31,1,IF((1-OUT_2_Check!$Q$4)*SUM(2!P27:P29)&gt;2!P31,1,0)),IF(SUM(2!P27:P29)&lt;&gt;0,1,0))</f>
        <v>1</v>
      </c>
      <c r="P32" s="77">
        <f>+IF(2!Q31&lt;&gt;"",IF((1+OUT_2_Check!$Q$4)*SUM(2!Q27:Q29)&lt;2!Q31,1,IF((1-OUT_2_Check!$Q$4)*SUM(2!Q27:Q29)&gt;2!Q31,1,0)),IF(SUM(2!Q27:Q29)&lt;&gt;0,1,0))</f>
        <v>1</v>
      </c>
      <c r="Q32" s="77">
        <f>+IF(2!R31&lt;&gt;"",IF((1+OUT_2_Check!$Q$4)*SUM(2!R27:R29)&lt;2!R31,1,IF((1-OUT_2_Check!$Q$4)*SUM(2!R27:R29)&gt;2!R31,1,0)),IF(SUM(2!R27:R29)&lt;&gt;0,1,0))</f>
        <v>0</v>
      </c>
      <c r="R32" s="77">
        <f>+IF(2!S31&lt;&gt;"",IF((1+OUT_2_Check!$Q$4)*SUM(2!S27:S29)&lt;2!S31,1,IF((1-OUT_2_Check!$Q$4)*SUM(2!S27:S29)&gt;2!S31,1,0)),IF(SUM(2!S27:S29)&lt;&gt;0,1,0))</f>
        <v>0</v>
      </c>
      <c r="S32" s="77">
        <f>+IF(2!T31&lt;&gt;"",IF((1+OUT_2_Check!$Q$4)*SUM(2!T27:T29)&lt;2!T31,1,IF((1-OUT_2_Check!$Q$4)*SUM(2!T27:T29)&gt;2!T31,1,0)),IF(SUM(2!T27:T29)&lt;&gt;0,1,0))</f>
        <v>0</v>
      </c>
      <c r="T32" s="77">
        <f>+IF(2!U31&lt;&gt;"",IF((1+OUT_2_Check!$Q$4)*SUM(2!U27:U29)&lt;2!U31,1,IF((1-OUT_2_Check!$Q$4)*SUM(2!U27:U29)&gt;2!U31,1,0)),IF(SUM(2!U27:U29)&lt;&gt;0,1,0))</f>
        <v>0</v>
      </c>
      <c r="U32" s="77">
        <f>+IF(2!V31&lt;&gt;"",IF((1+OUT_2_Check!$Q$4)*SUM(2!V27:V29)&lt;2!V31,1,IF((1-OUT_2_Check!$Q$4)*SUM(2!V27:V29)&gt;2!V31,1,0)),IF(SUM(2!V27:V29)&lt;&gt;0,1,0))</f>
        <v>0</v>
      </c>
      <c r="V32" s="77">
        <f>+IF(2!W31&lt;&gt;"",IF((1+OUT_2_Check!$Q$4)*SUM(2!W27:W29)&lt;2!W31,1,IF((1-OUT_2_Check!$Q$4)*SUM(2!W27:W29)&gt;2!W31,1,0)),IF(SUM(2!W27:W29)&lt;&gt;0,1,0))</f>
        <v>0</v>
      </c>
      <c r="W32" s="77">
        <f>+IF(2!X31&lt;&gt;"",IF((1+OUT_2_Check!$Q$4)*SUM(2!X27:X29)&lt;2!X31,1,IF((1-OUT_2_Check!$Q$4)*SUM(2!X27:X29)&gt;2!X31,1,0)),IF(SUM(2!X27:X29)&lt;&gt;0,1,0))</f>
        <v>0</v>
      </c>
      <c r="X32" s="77" t="e">
        <f>+IF(2!#REF!&lt;&gt;"",IF((1+OUT_2_Check!$Q$4)*SUM(2!#REF!)&lt;2!#REF!,1,IF((1-OUT_2_Check!$Q$4)*SUM(2!#REF!)&gt;2!#REF!,1,0)),IF(SUM(2!#REF!)&lt;&gt;0,1,0))</f>
        <v>#REF!</v>
      </c>
      <c r="Y32" s="77" t="e">
        <f>+IF(2!#REF!&lt;&gt;"",IF((1+OUT_2_Check!$Q$4)*SUM(2!#REF!)&lt;2!#REF!,1,IF((1-OUT_2_Check!$Q$4)*SUM(2!#REF!)&gt;2!#REF!,1,0)),IF(SUM(2!#REF!)&lt;&gt;0,1,0))</f>
        <v>#REF!</v>
      </c>
      <c r="Z32" s="77">
        <f>+IF(2!Y31&lt;&gt;"",IF((1+OUT_2_Check!$Q$4)*SUM(2!Y27:Y29)&lt;2!Y31,1,IF((1-OUT_2_Check!$Q$4)*SUM(2!Y27:Y29)&gt;2!Y31,1,0)),IF(SUM(2!Y27:Y29)&lt;&gt;0,1,0))</f>
        <v>0</v>
      </c>
      <c r="AA32" s="77">
        <f>+IF(2!Z31&lt;&gt;"",IF((1+OUT_2_Check!$Q$4)*SUM(2!Z27:Z29)&lt;2!Z31,1,IF((1-OUT_2_Check!$Q$4)*SUM(2!Z27:Z29)&gt;2!Z31,1,0)),IF(SUM(2!Z27:Z29)&lt;&gt;0,1,0))</f>
        <v>0</v>
      </c>
      <c r="AB32" s="77">
        <f>+IF(2!AA31&lt;&gt;"",IF((1+OUT_2_Check!$Q$4)*SUM(2!AA27:AA29)&lt;2!AA31,1,IF((1-OUT_2_Check!$Q$4)*SUM(2!AA27:AA29)&gt;2!AA31,1,0)),IF(SUM(2!AA27:AA29)&lt;&gt;0,1,0))</f>
        <v>0</v>
      </c>
      <c r="AC32" s="77">
        <f>+IF(2!AB31&lt;&gt;"",IF((1+OUT_2_Check!$Q$4)*SUM(2!AB27:AB29)&lt;2!AB31,1,IF((1-OUT_2_Check!$Q$4)*SUM(2!AB27:AB29)&gt;2!AB31,1,0)),IF(SUM(2!AB27:AB29)&lt;&gt;0,1,0))</f>
        <v>0</v>
      </c>
      <c r="AD32" s="77">
        <f>+IF(2!AC31&lt;&gt;"",IF((1+OUT_2_Check!$Q$4)*SUM(2!AC27:AC29)&lt;2!AC31,1,IF((1-OUT_2_Check!$Q$4)*SUM(2!AC27:AC29)&gt;2!AC31,1,0)),IF(SUM(2!AC27:AC29)&lt;&gt;0,1,0))</f>
        <v>0</v>
      </c>
      <c r="AE32" s="77">
        <f>+IF(2!AD31&lt;&gt;"",IF((1+OUT_2_Check!$Q$4)*SUM(2!AD27:AD29)&lt;2!AD31,1,IF((1-OUT_2_Check!$Q$4)*SUM(2!AD27:AD29)&gt;2!AD31,1,0)),IF(SUM(2!AD27:AD29)&lt;&gt;0,1,0))</f>
        <v>0</v>
      </c>
      <c r="AF32" s="77">
        <f>+IF(2!AE31&lt;&gt;"",IF((1+OUT_2_Check!$Q$4)*SUM(2!AE27:AE29)&lt;2!AE31,1,IF((1-OUT_2_Check!$Q$4)*SUM(2!AE27:AE29)&gt;2!AE31,1,0)),IF(SUM(2!AE27:AE29)&lt;&gt;0,1,0))</f>
        <v>0</v>
      </c>
      <c r="AG32" s="77">
        <f>+IF(2!AF31&lt;&gt;"",IF((1+OUT_2_Check!$Q$4)*SUM(2!AF27:AF29)&lt;2!AF31,1,IF((1-OUT_2_Check!$Q$4)*SUM(2!AF27:AF29)&gt;2!AF31,1,0)),IF(SUM(2!AF27:AF29)&lt;&gt;0,1,0))</f>
        <v>0</v>
      </c>
      <c r="AH32" s="77">
        <f>+IF(2!AG31&lt;&gt;"",IF((1+OUT_2_Check!$Q$4)*SUM(2!AG27:AG29)&lt;2!AG31,1,IF((1-OUT_2_Check!$Q$4)*SUM(2!AG27:AG29)&gt;2!AG31,1,0)),IF(SUM(2!AG27:AG29)&lt;&gt;0,1,0))</f>
        <v>0</v>
      </c>
      <c r="AI32" s="77">
        <f>+IF(2!AH31&lt;&gt;"",IF((1+OUT_2_Check!$Q$4)*SUM(2!AH27:AH29)&lt;2!AH31,1,IF((1-OUT_2_Check!$Q$4)*SUM(2!AH27:AH29)&gt;2!AH31,1,0)),IF(SUM(2!AH27:AH29)&lt;&gt;0,1,0))</f>
        <v>0</v>
      </c>
      <c r="AJ32" s="77">
        <f>+IF(2!AI31&lt;&gt;"",IF((1+OUT_2_Check!$Q$4)*SUM(2!AI27:AI29)&lt;2!AI31,1,IF((1-OUT_2_Check!$Q$4)*SUM(2!AI27:AI29)&gt;2!AI31,1,0)),IF(SUM(2!AI27:AI29)&lt;&gt;0,1,0))</f>
        <v>0</v>
      </c>
      <c r="AK32" s="77">
        <f>+IF(2!AJ31&lt;&gt;"",IF((1+OUT_2_Check!$Q$4)*SUM(2!AJ27:AJ29)&lt;2!AJ31,1,IF((1-OUT_2_Check!$Q$4)*SUM(2!AJ27:AJ29)&gt;2!AJ31,1,0)),IF(SUM(2!AJ27:AJ29)&lt;&gt;0,1,0))</f>
        <v>0</v>
      </c>
      <c r="AL32" s="77">
        <f>+IF(2!AK31&lt;&gt;"",IF((1+OUT_2_Check!$Q$4)*SUM(2!AK27:AK29)&lt;2!AK31,1,IF((1-OUT_2_Check!$Q$4)*SUM(2!AK27:AK29)&gt;2!AK31,1,0)),IF(SUM(2!AK27:AK29)&lt;&gt;0,1,0))</f>
        <v>0</v>
      </c>
      <c r="AM32" s="77">
        <f>+IF(2!AL31&lt;&gt;"",IF((1+OUT_2_Check!$Q$4)*SUM(2!AL27:AL29)&lt;2!AL31,1,IF((1-OUT_2_Check!$Q$4)*SUM(2!AL27:AL29)&gt;2!AL31,1,0)),IF(SUM(2!AL27:AL29)&lt;&gt;0,1,0))</f>
        <v>0</v>
      </c>
      <c r="AN32" s="77" t="e">
        <f>+IF(2!#REF!&lt;&gt;"",IF((1+OUT_2_Check!$Q$4)*SUM(2!#REF!)&lt;2!#REF!,1,IF((1-OUT_2_Check!$Q$4)*SUM(2!#REF!)&gt;2!#REF!,1,0)),IF(SUM(2!#REF!)&lt;&gt;0,1,0))</f>
        <v>#REF!</v>
      </c>
      <c r="AO32" s="77" t="e">
        <f>+IF(2!#REF!&lt;&gt;"",IF((1+OUT_2_Check!$Q$4)*SUM(2!#REF!)&lt;2!#REF!,1,IF((1-OUT_2_Check!$Q$4)*SUM(2!#REF!)&gt;2!#REF!,1,0)),IF(SUM(2!#REF!)&lt;&gt;0,1,0))</f>
        <v>#REF!</v>
      </c>
      <c r="AP32" s="77">
        <f>+IF(2!AM31&lt;&gt;"",IF((1+OUT_2_Check!$Q$4)*SUM(2!AM27:AM29)&lt;2!AM31,1,IF((1-OUT_2_Check!$Q$4)*SUM(2!AM27:AM29)&gt;2!AM31,1,0)),IF(SUM(2!AM27:AM29)&lt;&gt;0,1,0))</f>
        <v>0</v>
      </c>
      <c r="AQ32" s="77">
        <f>+IF(2!AN31&lt;&gt;"",IF((1+OUT_2_Check!$Q$4)*SUM(2!AN27:AN29)&lt;2!AN31,1,IF((1-OUT_2_Check!$Q$4)*SUM(2!AN27:AN29)&gt;2!AN31,1,0)),IF(SUM(2!AN27:AN29)&lt;&gt;0,1,0))</f>
        <v>1</v>
      </c>
      <c r="AR32" s="77">
        <f>+IF(2!AO31&lt;&gt;"",IF((1+OUT_2_Check!$Q$4)*SUM(2!AO27:AO29)&lt;2!AO31,1,IF((1-OUT_2_Check!$Q$4)*SUM(2!AO27:AO29)&gt;2!AO31,1,0)),IF(SUM(2!AO27:AO29)&lt;&gt;0,1,0))</f>
        <v>0</v>
      </c>
      <c r="AS32" s="77">
        <f>+IF(2!AP31&lt;&gt;"",IF((1+OUT_2_Check!$Q$4)*SUM(2!AP27:AP29)&lt;2!AP31,1,IF((1-OUT_2_Check!$Q$4)*SUM(2!AP27:AP29)&gt;2!AP31,1,0)),IF(SUM(2!AP27:AP29)&lt;&gt;0,1,0))</f>
        <v>0</v>
      </c>
      <c r="AT32" s="87">
        <f>+IF(2!AQ31&lt;&gt;"",IF((1+OUT_2_Check!$Q$4)*SUM(2!D31:AP31)&lt;2!AQ31,1,IF((1-OUT_2_Check!$Q$4)*SUM(2!D31:AP31)&gt;2!AQ31,1,0)),IF(SUM(2!D31:AP31)&lt;&gt;0,1,0))</f>
        <v>0</v>
      </c>
    </row>
    <row r="33" spans="1:46" s="47" customFormat="1" ht="18" customHeight="1">
      <c r="A33" s="64"/>
      <c r="B33" s="65"/>
      <c r="C33" s="65"/>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row>
    <row r="34" spans="1:46" s="47" customFormat="1" ht="18" customHeight="1">
      <c r="A34" s="57"/>
      <c r="B34" s="53" t="s">
        <v>13</v>
      </c>
      <c r="C34" s="54"/>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row>
    <row r="35" spans="1:46" s="47" customFormat="1" ht="18" customHeight="1">
      <c r="A35" s="57"/>
      <c r="B35" s="58" t="s">
        <v>106</v>
      </c>
      <c r="C35" s="59"/>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87">
        <f>+IF(2!AQ33&lt;&gt;"",IF((1+OUT_2_Check!$Q$4)*SUM(2!D33:AP33)&lt;2!AQ33,1,IF((1-OUT_2_Check!$Q$4)*SUM(2!D33:AP33)&gt;2!AQ33,1,0)),IF(SUM(2!D33:AP33)&lt;&gt;0,1,0))</f>
        <v>0</v>
      </c>
    </row>
    <row r="36" spans="1:46" s="47" customFormat="1" ht="18" customHeight="1">
      <c r="A36" s="57"/>
      <c r="B36" s="58" t="s">
        <v>107</v>
      </c>
      <c r="C36" s="59"/>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87">
        <f>+IF(2!AQ34&lt;&gt;"",IF((1+OUT_2_Check!$Q$4)*SUM(2!D34:AP34)&lt;2!AQ34,1,IF((1-OUT_2_Check!$Q$4)*SUM(2!D34:AP34)&gt;2!AQ34,1,0)),IF(SUM(2!D34:AP34)&lt;&gt;0,1,0))</f>
        <v>0</v>
      </c>
    </row>
    <row r="37" spans="1:46" s="47" customFormat="1" ht="18" customHeight="1">
      <c r="A37" s="52"/>
      <c r="B37" s="58" t="s">
        <v>108</v>
      </c>
      <c r="C37" s="59"/>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87">
        <f>+IF(2!AQ35&lt;&gt;"",IF((1+OUT_2_Check!$Q$4)*SUM(2!D35:AP35)&lt;2!AQ35,1,IF((1-OUT_2_Check!$Q$4)*SUM(2!D35:AP35)&gt;2!AQ35,1,0)),IF(SUM(2!D35:AP35)&lt;&gt;0,1,0))</f>
        <v>0</v>
      </c>
    </row>
    <row r="38" spans="1:46" s="47" customFormat="1" ht="18" customHeight="1">
      <c r="A38" s="57"/>
      <c r="B38" s="59" t="s">
        <v>11</v>
      </c>
      <c r="C38" s="59"/>
      <c r="D38" s="77">
        <f>+IF(2!D36&lt;&gt;"",IF((1+OUT_2_Check!$Q$4)*SUM(2!D33:D35)&lt;2!D36,1,IF((1-OUT_2_Check!$Q$4)*SUM(2!D33:D35)&gt;2!D36,1,0)),IF(SUM(2!D33:D35)&lt;&gt;0,1,0))</f>
        <v>0</v>
      </c>
      <c r="E38" s="77">
        <f>+IF(2!E36&lt;&gt;"",IF((1+OUT_2_Check!$Q$4)*SUM(2!E33:E35)&lt;2!E36,1,IF((1-OUT_2_Check!$Q$4)*SUM(2!E33:E35)&gt;2!E36,1,0)),IF(SUM(2!E33:E35)&lt;&gt;0,1,0))</f>
        <v>0</v>
      </c>
      <c r="F38" s="77">
        <f>+IF(2!F36&lt;&gt;"",IF((1+OUT_2_Check!$Q$4)*SUM(2!F33:F35)&lt;2!F36,1,IF((1-OUT_2_Check!$Q$4)*SUM(2!F33:F35)&gt;2!F36,1,0)),IF(SUM(2!F33:F35)&lt;&gt;0,1,0))</f>
        <v>0</v>
      </c>
      <c r="G38" s="77">
        <f>+IF(2!G36&lt;&gt;"",IF((1+OUT_2_Check!$Q$4)*SUM(2!G33:G35)&lt;2!G36,1,IF((1-OUT_2_Check!$Q$4)*SUM(2!G33:G35)&gt;2!G36,1,0)),IF(SUM(2!G33:G35)&lt;&gt;0,1,0))</f>
        <v>0</v>
      </c>
      <c r="H38" s="77">
        <f>+IF(2!H36&lt;&gt;"",IF((1+OUT_2_Check!$Q$4)*SUM(2!H33:H35)&lt;2!H36,1,IF((1-OUT_2_Check!$Q$4)*SUM(2!H33:H35)&gt;2!H36,1,0)),IF(SUM(2!H33:H35)&lt;&gt;0,1,0))</f>
        <v>0</v>
      </c>
      <c r="I38" s="77">
        <f>+IF(2!I36&lt;&gt;"",IF((1+OUT_2_Check!$Q$4)*SUM(2!I33:I35)&lt;2!I36,1,IF((1-OUT_2_Check!$Q$4)*SUM(2!I33:I35)&gt;2!I36,1,0)),IF(SUM(2!I33:I35)&lt;&gt;0,1,0))</f>
        <v>0</v>
      </c>
      <c r="J38" s="77">
        <f>+IF(2!J36&lt;&gt;"",IF((1+OUT_2_Check!$Q$4)*SUM(2!J33:J35)&lt;2!J36,1,IF((1-OUT_2_Check!$Q$4)*SUM(2!J33:J35)&gt;2!J36,1,0)),IF(SUM(2!J33:J35)&lt;&gt;0,1,0))</f>
        <v>0</v>
      </c>
      <c r="K38" s="77">
        <f>+IF(2!L36&lt;&gt;"",IF((1+OUT_2_Check!$Q$4)*SUM(2!L33:L35)&lt;2!L36,1,IF((1-OUT_2_Check!$Q$4)*SUM(2!L33:L35)&gt;2!L36,1,0)),IF(SUM(2!L33:L35)&lt;&gt;0,1,0))</f>
        <v>0</v>
      </c>
      <c r="L38" s="77">
        <f>+IF(2!M36&lt;&gt;"",IF((1+OUT_2_Check!$Q$4)*SUM(2!M33:M35)&lt;2!M36,1,IF((1-OUT_2_Check!$Q$4)*SUM(2!M33:M35)&gt;2!M36,1,0)),IF(SUM(2!M33:M35)&lt;&gt;0,1,0))</f>
        <v>0</v>
      </c>
      <c r="M38" s="77">
        <f>+IF(2!N36&lt;&gt;"",IF((1+OUT_2_Check!$Q$4)*SUM(2!N33:N35)&lt;2!N36,1,IF((1-OUT_2_Check!$Q$4)*SUM(2!N33:N35)&gt;2!N36,1,0)),IF(SUM(2!N33:N35)&lt;&gt;0,1,0))</f>
        <v>0</v>
      </c>
      <c r="N38" s="77">
        <f>+IF(2!O36&lt;&gt;"",IF((1+OUT_2_Check!$Q$4)*SUM(2!O33:O35)&lt;2!O36,1,IF((1-OUT_2_Check!$Q$4)*SUM(2!O33:O35)&gt;2!O36,1,0)),IF(SUM(2!O33:O35)&lt;&gt;0,1,0))</f>
        <v>0</v>
      </c>
      <c r="O38" s="77">
        <f>+IF(2!P36&lt;&gt;"",IF((1+OUT_2_Check!$Q$4)*SUM(2!P33:P35)&lt;2!P36,1,IF((1-OUT_2_Check!$Q$4)*SUM(2!P33:P35)&gt;2!P36,1,0)),IF(SUM(2!P33:P35)&lt;&gt;0,1,0))</f>
        <v>1</v>
      </c>
      <c r="P38" s="77">
        <f>+IF(2!Q36&lt;&gt;"",IF((1+OUT_2_Check!$Q$4)*SUM(2!Q33:Q35)&lt;2!Q36,1,IF((1-OUT_2_Check!$Q$4)*SUM(2!Q33:Q35)&gt;2!Q36,1,0)),IF(SUM(2!Q33:Q35)&lt;&gt;0,1,0))</f>
        <v>1</v>
      </c>
      <c r="Q38" s="77">
        <f>+IF(2!R36&lt;&gt;"",IF((1+OUT_2_Check!$Q$4)*SUM(2!R33:R35)&lt;2!R36,1,IF((1-OUT_2_Check!$Q$4)*SUM(2!R33:R35)&gt;2!R36,1,0)),IF(SUM(2!R33:R35)&lt;&gt;0,1,0))</f>
        <v>0</v>
      </c>
      <c r="R38" s="77">
        <f>+IF(2!S36&lt;&gt;"",IF((1+OUT_2_Check!$Q$4)*SUM(2!S33:S35)&lt;2!S36,1,IF((1-OUT_2_Check!$Q$4)*SUM(2!S33:S35)&gt;2!S36,1,0)),IF(SUM(2!S33:S35)&lt;&gt;0,1,0))</f>
        <v>0</v>
      </c>
      <c r="S38" s="77">
        <f>+IF(2!T36&lt;&gt;"",IF((1+OUT_2_Check!$Q$4)*SUM(2!T33:T35)&lt;2!T36,1,IF((1-OUT_2_Check!$Q$4)*SUM(2!T33:T35)&gt;2!T36,1,0)),IF(SUM(2!T33:T35)&lt;&gt;0,1,0))</f>
        <v>0</v>
      </c>
      <c r="T38" s="77">
        <f>+IF(2!U36&lt;&gt;"",IF((1+OUT_2_Check!$Q$4)*SUM(2!U33:U35)&lt;2!U36,1,IF((1-OUT_2_Check!$Q$4)*SUM(2!U33:U35)&gt;2!U36,1,0)),IF(SUM(2!U33:U35)&lt;&gt;0,1,0))</f>
        <v>0</v>
      </c>
      <c r="U38" s="77">
        <f>+IF(2!V36&lt;&gt;"",IF((1+OUT_2_Check!$Q$4)*SUM(2!V33:V35)&lt;2!V36,1,IF((1-OUT_2_Check!$Q$4)*SUM(2!V33:V35)&gt;2!V36,1,0)),IF(SUM(2!V33:V35)&lt;&gt;0,1,0))</f>
        <v>0</v>
      </c>
      <c r="V38" s="77">
        <f>+IF(2!W36&lt;&gt;"",IF((1+OUT_2_Check!$Q$4)*SUM(2!W33:W35)&lt;2!W36,1,IF((1-OUT_2_Check!$Q$4)*SUM(2!W33:W35)&gt;2!W36,1,0)),IF(SUM(2!W33:W35)&lt;&gt;0,1,0))</f>
        <v>0</v>
      </c>
      <c r="W38" s="77">
        <f>+IF(2!X36&lt;&gt;"",IF((1+OUT_2_Check!$Q$4)*SUM(2!X33:X35)&lt;2!X36,1,IF((1-OUT_2_Check!$Q$4)*SUM(2!X33:X35)&gt;2!X36,1,0)),IF(SUM(2!X33:X35)&lt;&gt;0,1,0))</f>
        <v>0</v>
      </c>
      <c r="X38" s="77" t="e">
        <f>+IF(2!#REF!&lt;&gt;"",IF((1+OUT_2_Check!$Q$4)*SUM(2!#REF!)&lt;2!#REF!,1,IF((1-OUT_2_Check!$Q$4)*SUM(2!#REF!)&gt;2!#REF!,1,0)),IF(SUM(2!#REF!)&lt;&gt;0,1,0))</f>
        <v>#REF!</v>
      </c>
      <c r="Y38" s="77" t="e">
        <f>+IF(2!#REF!&lt;&gt;"",IF((1+OUT_2_Check!$Q$4)*SUM(2!#REF!)&lt;2!#REF!,1,IF((1-OUT_2_Check!$Q$4)*SUM(2!#REF!)&gt;2!#REF!,1,0)),IF(SUM(2!#REF!)&lt;&gt;0,1,0))</f>
        <v>#REF!</v>
      </c>
      <c r="Z38" s="77">
        <f>+IF(2!Y36&lt;&gt;"",IF((1+OUT_2_Check!$Q$4)*SUM(2!Y33:Y35)&lt;2!Y36,1,IF((1-OUT_2_Check!$Q$4)*SUM(2!Y33:Y35)&gt;2!Y36,1,0)),IF(SUM(2!Y33:Y35)&lt;&gt;0,1,0))</f>
        <v>0</v>
      </c>
      <c r="AA38" s="77">
        <f>+IF(2!Z36&lt;&gt;"",IF((1+OUT_2_Check!$Q$4)*SUM(2!Z33:Z35)&lt;2!Z36,1,IF((1-OUT_2_Check!$Q$4)*SUM(2!Z33:Z35)&gt;2!Z36,1,0)),IF(SUM(2!Z33:Z35)&lt;&gt;0,1,0))</f>
        <v>0</v>
      </c>
      <c r="AB38" s="77">
        <f>+IF(2!AA36&lt;&gt;"",IF((1+OUT_2_Check!$Q$4)*SUM(2!AA33:AA35)&lt;2!AA36,1,IF((1-OUT_2_Check!$Q$4)*SUM(2!AA33:AA35)&gt;2!AA36,1,0)),IF(SUM(2!AA33:AA35)&lt;&gt;0,1,0))</f>
        <v>0</v>
      </c>
      <c r="AC38" s="77">
        <f>+IF(2!AB36&lt;&gt;"",IF((1+OUT_2_Check!$Q$4)*SUM(2!AB33:AB35)&lt;2!AB36,1,IF((1-OUT_2_Check!$Q$4)*SUM(2!AB33:AB35)&gt;2!AB36,1,0)),IF(SUM(2!AB33:AB35)&lt;&gt;0,1,0))</f>
        <v>0</v>
      </c>
      <c r="AD38" s="77">
        <f>+IF(2!AC36&lt;&gt;"",IF((1+OUT_2_Check!$Q$4)*SUM(2!AC33:AC35)&lt;2!AC36,1,IF((1-OUT_2_Check!$Q$4)*SUM(2!AC33:AC35)&gt;2!AC36,1,0)),IF(SUM(2!AC33:AC35)&lt;&gt;0,1,0))</f>
        <v>0</v>
      </c>
      <c r="AE38" s="77">
        <f>+IF(2!AD36&lt;&gt;"",IF((1+OUT_2_Check!$Q$4)*SUM(2!AD33:AD35)&lt;2!AD36,1,IF((1-OUT_2_Check!$Q$4)*SUM(2!AD33:AD35)&gt;2!AD36,1,0)),IF(SUM(2!AD33:AD35)&lt;&gt;0,1,0))</f>
        <v>0</v>
      </c>
      <c r="AF38" s="77">
        <f>+IF(2!AE36&lt;&gt;"",IF((1+OUT_2_Check!$Q$4)*SUM(2!AE33:AE35)&lt;2!AE36,1,IF((1-OUT_2_Check!$Q$4)*SUM(2!AE33:AE35)&gt;2!AE36,1,0)),IF(SUM(2!AE33:AE35)&lt;&gt;0,1,0))</f>
        <v>0</v>
      </c>
      <c r="AG38" s="77">
        <f>+IF(2!AF36&lt;&gt;"",IF((1+OUT_2_Check!$Q$4)*SUM(2!AF33:AF35)&lt;2!AF36,1,IF((1-OUT_2_Check!$Q$4)*SUM(2!AF33:AF35)&gt;2!AF36,1,0)),IF(SUM(2!AF33:AF35)&lt;&gt;0,1,0))</f>
        <v>0</v>
      </c>
      <c r="AH38" s="77">
        <f>+IF(2!AG36&lt;&gt;"",IF((1+OUT_2_Check!$Q$4)*SUM(2!AG33:AG35)&lt;2!AG36,1,IF((1-OUT_2_Check!$Q$4)*SUM(2!AG33:AG35)&gt;2!AG36,1,0)),IF(SUM(2!AG33:AG35)&lt;&gt;0,1,0))</f>
        <v>0</v>
      </c>
      <c r="AI38" s="77">
        <f>+IF(2!AH36&lt;&gt;"",IF((1+OUT_2_Check!$Q$4)*SUM(2!AH33:AH35)&lt;2!AH36,1,IF((1-OUT_2_Check!$Q$4)*SUM(2!AH33:AH35)&gt;2!AH36,1,0)),IF(SUM(2!AH33:AH35)&lt;&gt;0,1,0))</f>
        <v>0</v>
      </c>
      <c r="AJ38" s="77">
        <f>+IF(2!AI36&lt;&gt;"",IF((1+OUT_2_Check!$Q$4)*SUM(2!AI33:AI35)&lt;2!AI36,1,IF((1-OUT_2_Check!$Q$4)*SUM(2!AI33:AI35)&gt;2!AI36,1,0)),IF(SUM(2!AI33:AI35)&lt;&gt;0,1,0))</f>
        <v>0</v>
      </c>
      <c r="AK38" s="77">
        <f>+IF(2!AJ36&lt;&gt;"",IF((1+OUT_2_Check!$Q$4)*SUM(2!AJ33:AJ35)&lt;2!AJ36,1,IF((1-OUT_2_Check!$Q$4)*SUM(2!AJ33:AJ35)&gt;2!AJ36,1,0)),IF(SUM(2!AJ33:AJ35)&lt;&gt;0,1,0))</f>
        <v>0</v>
      </c>
      <c r="AL38" s="77">
        <f>+IF(2!AK36&lt;&gt;"",IF((1+OUT_2_Check!$Q$4)*SUM(2!AK33:AK35)&lt;2!AK36,1,IF((1-OUT_2_Check!$Q$4)*SUM(2!AK33:AK35)&gt;2!AK36,1,0)),IF(SUM(2!AK33:AK35)&lt;&gt;0,1,0))</f>
        <v>0</v>
      </c>
      <c r="AM38" s="77">
        <f>+IF(2!AL36&lt;&gt;"",IF((1+OUT_2_Check!$Q$4)*SUM(2!AL33:AL35)&lt;2!AL36,1,IF((1-OUT_2_Check!$Q$4)*SUM(2!AL33:AL35)&gt;2!AL36,1,0)),IF(SUM(2!AL33:AL35)&lt;&gt;0,1,0))</f>
        <v>1</v>
      </c>
      <c r="AN38" s="77" t="e">
        <f>+IF(2!#REF!&lt;&gt;"",IF((1+OUT_2_Check!$Q$4)*SUM(2!#REF!)&lt;2!#REF!,1,IF((1-OUT_2_Check!$Q$4)*SUM(2!#REF!)&gt;2!#REF!,1,0)),IF(SUM(2!#REF!)&lt;&gt;0,1,0))</f>
        <v>#REF!</v>
      </c>
      <c r="AO38" s="77" t="e">
        <f>+IF(2!#REF!&lt;&gt;"",IF((1+OUT_2_Check!$Q$4)*SUM(2!#REF!)&lt;2!#REF!,1,IF((1-OUT_2_Check!$Q$4)*SUM(2!#REF!)&gt;2!#REF!,1,0)),IF(SUM(2!#REF!)&lt;&gt;0,1,0))</f>
        <v>#REF!</v>
      </c>
      <c r="AP38" s="77">
        <f>+IF(2!AM36&lt;&gt;"",IF((1+OUT_2_Check!$Q$4)*SUM(2!AM33:AM35)&lt;2!AM36,1,IF((1-OUT_2_Check!$Q$4)*SUM(2!AM33:AM35)&gt;2!AM36,1,0)),IF(SUM(2!AM33:AM35)&lt;&gt;0,1,0))</f>
        <v>0</v>
      </c>
      <c r="AQ38" s="77">
        <f>+IF(2!AN36&lt;&gt;"",IF((1+OUT_2_Check!$Q$4)*SUM(2!AN33:AN35)&lt;2!AN36,1,IF((1-OUT_2_Check!$Q$4)*SUM(2!AN33:AN35)&gt;2!AN36,1,0)),IF(SUM(2!AN33:AN35)&lt;&gt;0,1,0))</f>
        <v>1</v>
      </c>
      <c r="AR38" s="77">
        <f>+IF(2!AO36&lt;&gt;"",IF((1+OUT_2_Check!$Q$4)*SUM(2!AO33:AO35)&lt;2!AO36,1,IF((1-OUT_2_Check!$Q$4)*SUM(2!AO33:AO35)&gt;2!AO36,1,0)),IF(SUM(2!AO33:AO35)&lt;&gt;0,1,0))</f>
        <v>0</v>
      </c>
      <c r="AS38" s="77">
        <f>+IF(2!AP36&lt;&gt;"",IF((1+OUT_2_Check!$Q$4)*SUM(2!AP33:AP35)&lt;2!AP36,1,IF((1-OUT_2_Check!$Q$4)*SUM(2!AP33:AP35)&gt;2!AP36,1,0)),IF(SUM(2!AP33:AP35)&lt;&gt;0,1,0))</f>
        <v>1</v>
      </c>
      <c r="AT38" s="87">
        <f>+IF(2!AQ36&lt;&gt;"",IF((1+OUT_2_Check!$Q$4)*SUM(2!D36:AP36)&lt;2!AQ36,1,IF((1-OUT_2_Check!$Q$4)*SUM(2!D36:AP36)&gt;2!AQ36,1,0)),IF(SUM(2!D36:AP36)&lt;&gt;0,1,0))</f>
        <v>0</v>
      </c>
    </row>
    <row r="39" spans="1:46" s="47" customFormat="1" ht="18" customHeight="1">
      <c r="A39" s="57"/>
      <c r="B39" s="59"/>
      <c r="C39" s="59"/>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row>
    <row r="40" spans="1:46" s="47" customFormat="1" ht="18" customHeight="1">
      <c r="A40" s="57"/>
      <c r="B40" s="59" t="s">
        <v>14</v>
      </c>
      <c r="C40" s="59"/>
      <c r="D40" s="84">
        <f>+IF(2!D37&lt;&gt;"",IF((1+OUT_2_Check!$Q$4)*SUM(2!D36,2!D31)&lt;2!D37,1,IF((1-OUT_2_Check!$Q$4)*SUM(2!D36,2!D31)&gt;2!D37,1,0)),IF(SUM(2!D36,2!D31)&lt;&gt;0,1,0))</f>
        <v>0</v>
      </c>
      <c r="E40" s="84">
        <f>+IF(2!E37&lt;&gt;"",IF((1+OUT_2_Check!$Q$4)*SUM(2!E36,2!E31)&lt;2!E37,1,IF((1-OUT_2_Check!$Q$4)*SUM(2!E36,2!E31)&gt;2!E37,1,0)),IF(SUM(2!E36,2!E31)&lt;&gt;0,1,0))</f>
        <v>0</v>
      </c>
      <c r="F40" s="84">
        <f>+IF(2!F37&lt;&gt;"",IF((1+OUT_2_Check!$Q$4)*SUM(2!F36,2!F31)&lt;2!F37,1,IF((1-OUT_2_Check!$Q$4)*SUM(2!F36,2!F31)&gt;2!F37,1,0)),IF(SUM(2!F36,2!F31)&lt;&gt;0,1,0))</f>
        <v>0</v>
      </c>
      <c r="G40" s="84">
        <f>+IF(2!G37&lt;&gt;"",IF((1+OUT_2_Check!$Q$4)*SUM(2!G36,2!G31)&lt;2!G37,1,IF((1-OUT_2_Check!$Q$4)*SUM(2!G36,2!G31)&gt;2!G37,1,0)),IF(SUM(2!G36,2!G31)&lt;&gt;0,1,0))</f>
        <v>0</v>
      </c>
      <c r="H40" s="84">
        <f>+IF(2!H37&lt;&gt;"",IF((1+OUT_2_Check!$Q$4)*SUM(2!H36,2!H31)&lt;2!H37,1,IF((1-OUT_2_Check!$Q$4)*SUM(2!H36,2!H31)&gt;2!H37,1,0)),IF(SUM(2!H36,2!H31)&lt;&gt;0,1,0))</f>
        <v>0</v>
      </c>
      <c r="I40" s="84">
        <f>+IF(2!I37&lt;&gt;"",IF((1+OUT_2_Check!$Q$4)*SUM(2!I36,2!I31)&lt;2!I37,1,IF((1-OUT_2_Check!$Q$4)*SUM(2!I36,2!I31)&gt;2!I37,1,0)),IF(SUM(2!I36,2!I31)&lt;&gt;0,1,0))</f>
        <v>0</v>
      </c>
      <c r="J40" s="84">
        <f>+IF(2!J37&lt;&gt;"",IF((1+OUT_2_Check!$Q$4)*SUM(2!J36,2!J31)&lt;2!J37,1,IF((1-OUT_2_Check!$Q$4)*SUM(2!J36,2!J31)&gt;2!J37,1,0)),IF(SUM(2!J36,2!J31)&lt;&gt;0,1,0))</f>
        <v>0</v>
      </c>
      <c r="K40" s="84">
        <f>+IF(2!L37&lt;&gt;"",IF((1+OUT_2_Check!$Q$4)*SUM(2!L36,2!L31)&lt;2!L37,1,IF((1-OUT_2_Check!$Q$4)*SUM(2!L36,2!L31)&gt;2!L37,1,0)),IF(SUM(2!L36,2!L31)&lt;&gt;0,1,0))</f>
        <v>0</v>
      </c>
      <c r="L40" s="84">
        <f>+IF(2!M37&lt;&gt;"",IF((1+OUT_2_Check!$Q$4)*SUM(2!M36,2!M31)&lt;2!M37,1,IF((1-OUT_2_Check!$Q$4)*SUM(2!M36,2!M31)&gt;2!M37,1,0)),IF(SUM(2!M36,2!M31)&lt;&gt;0,1,0))</f>
        <v>0</v>
      </c>
      <c r="M40" s="84">
        <f>+IF(2!N37&lt;&gt;"",IF((1+OUT_2_Check!$Q$4)*SUM(2!N36,2!N31)&lt;2!N37,1,IF((1-OUT_2_Check!$Q$4)*SUM(2!N36,2!N31)&gt;2!N37,1,0)),IF(SUM(2!N36,2!N31)&lt;&gt;0,1,0))</f>
        <v>0</v>
      </c>
      <c r="N40" s="84">
        <f>+IF(2!O37&lt;&gt;"",IF((1+OUT_2_Check!$Q$4)*SUM(2!O36,2!O31)&lt;2!O37,1,IF((1-OUT_2_Check!$Q$4)*SUM(2!O36,2!O31)&gt;2!O37,1,0)),IF(SUM(2!O36,2!O31)&lt;&gt;0,1,0))</f>
        <v>0</v>
      </c>
      <c r="O40" s="84">
        <f>+IF(2!P37&lt;&gt;"",IF((1+OUT_2_Check!$Q$4)*SUM(2!P36,2!P31)&lt;2!P37,1,IF((1-OUT_2_Check!$Q$4)*SUM(2!P36,2!P31)&gt;2!P37,1,0)),IF(SUM(2!P36,2!P31)&lt;&gt;0,1,0))</f>
        <v>1</v>
      </c>
      <c r="P40" s="84">
        <f>+IF(2!Q37&lt;&gt;"",IF((1+OUT_2_Check!$Q$4)*SUM(2!Q36,2!Q31)&lt;2!Q37,1,IF((1-OUT_2_Check!$Q$4)*SUM(2!Q36,2!Q31)&gt;2!Q37,1,0)),IF(SUM(2!Q36,2!Q31)&lt;&gt;0,1,0))</f>
        <v>1</v>
      </c>
      <c r="Q40" s="84">
        <f>+IF(2!R37&lt;&gt;"",IF((1+OUT_2_Check!$Q$4)*SUM(2!R36,2!R31)&lt;2!R37,1,IF((1-OUT_2_Check!$Q$4)*SUM(2!R36,2!R31)&gt;2!R37,1,0)),IF(SUM(2!R36,2!R31)&lt;&gt;0,1,0))</f>
        <v>0</v>
      </c>
      <c r="R40" s="84">
        <f>+IF(2!S37&lt;&gt;"",IF((1+OUT_2_Check!$Q$4)*SUM(2!S36,2!S31)&lt;2!S37,1,IF((1-OUT_2_Check!$Q$4)*SUM(2!S36,2!S31)&gt;2!S37,1,0)),IF(SUM(2!S36,2!S31)&lt;&gt;0,1,0))</f>
        <v>0</v>
      </c>
      <c r="S40" s="84">
        <f>+IF(2!T37&lt;&gt;"",IF((1+OUT_2_Check!$Q$4)*SUM(2!T36,2!T31)&lt;2!T37,1,IF((1-OUT_2_Check!$Q$4)*SUM(2!T36,2!T31)&gt;2!T37,1,0)),IF(SUM(2!T36,2!T31)&lt;&gt;0,1,0))</f>
        <v>0</v>
      </c>
      <c r="T40" s="84">
        <f>+IF(2!U37&lt;&gt;"",IF((1+OUT_2_Check!$Q$4)*SUM(2!U36,2!U31)&lt;2!U37,1,IF((1-OUT_2_Check!$Q$4)*SUM(2!U36,2!U31)&gt;2!U37,1,0)),IF(SUM(2!U36,2!U31)&lt;&gt;0,1,0))</f>
        <v>0</v>
      </c>
      <c r="U40" s="84">
        <f>+IF(2!V37&lt;&gt;"",IF((1+OUT_2_Check!$Q$4)*SUM(2!V36,2!V31)&lt;2!V37,1,IF((1-OUT_2_Check!$Q$4)*SUM(2!V36,2!V31)&gt;2!V37,1,0)),IF(SUM(2!V36,2!V31)&lt;&gt;0,1,0))</f>
        <v>0</v>
      </c>
      <c r="V40" s="84">
        <f>+IF(2!W37&lt;&gt;"",IF((1+OUT_2_Check!$Q$4)*SUM(2!W36,2!W31)&lt;2!W37,1,IF((1-OUT_2_Check!$Q$4)*SUM(2!W36,2!W31)&gt;2!W37,1,0)),IF(SUM(2!W36,2!W31)&lt;&gt;0,1,0))</f>
        <v>0</v>
      </c>
      <c r="W40" s="84">
        <f>+IF(2!X37&lt;&gt;"",IF((1+OUT_2_Check!$Q$4)*SUM(2!X36,2!X31)&lt;2!X37,1,IF((1-OUT_2_Check!$Q$4)*SUM(2!X36,2!X31)&gt;2!X37,1,0)),IF(SUM(2!X36,2!X31)&lt;&gt;0,1,0))</f>
        <v>0</v>
      </c>
      <c r="X40" s="84" t="e">
        <f>+IF(2!#REF!&lt;&gt;"",IF((1+OUT_2_Check!$Q$4)*SUM(2!#REF!,2!#REF!)&lt;2!#REF!,1,IF((1-OUT_2_Check!$Q$4)*SUM(2!#REF!,2!#REF!)&gt;2!#REF!,1,0)),IF(SUM(2!#REF!,2!#REF!)&lt;&gt;0,1,0))</f>
        <v>#REF!</v>
      </c>
      <c r="Y40" s="84" t="e">
        <f>+IF(2!#REF!&lt;&gt;"",IF((1+OUT_2_Check!$Q$4)*SUM(2!#REF!,2!#REF!)&lt;2!#REF!,1,IF((1-OUT_2_Check!$Q$4)*SUM(2!#REF!,2!#REF!)&gt;2!#REF!,1,0)),IF(SUM(2!#REF!,2!#REF!)&lt;&gt;0,1,0))</f>
        <v>#REF!</v>
      </c>
      <c r="Z40" s="84">
        <f>+IF(2!Y37&lt;&gt;"",IF((1+OUT_2_Check!$Q$4)*SUM(2!Y36,2!Y31)&lt;2!Y37,1,IF((1-OUT_2_Check!$Q$4)*SUM(2!Y36,2!Y31)&gt;2!Y37,1,0)),IF(SUM(2!Y36,2!Y31)&lt;&gt;0,1,0))</f>
        <v>0</v>
      </c>
      <c r="AA40" s="84">
        <f>+IF(2!Z37&lt;&gt;"",IF((1+OUT_2_Check!$Q$4)*SUM(2!Z36,2!Z31)&lt;2!Z37,1,IF((1-OUT_2_Check!$Q$4)*SUM(2!Z36,2!Z31)&gt;2!Z37,1,0)),IF(SUM(2!Z36,2!Z31)&lt;&gt;0,1,0))</f>
        <v>0</v>
      </c>
      <c r="AB40" s="84">
        <f>+IF(2!AA37&lt;&gt;"",IF((1+OUT_2_Check!$Q$4)*SUM(2!AA36,2!AA31)&lt;2!AA37,1,IF((1-OUT_2_Check!$Q$4)*SUM(2!AA36,2!AA31)&gt;2!AA37,1,0)),IF(SUM(2!AA36,2!AA31)&lt;&gt;0,1,0))</f>
        <v>0</v>
      </c>
      <c r="AC40" s="84">
        <f>+IF(2!AB37&lt;&gt;"",IF((1+OUT_2_Check!$Q$4)*SUM(2!AB36,2!AB31)&lt;2!AB37,1,IF((1-OUT_2_Check!$Q$4)*SUM(2!AB36,2!AB31)&gt;2!AB37,1,0)),IF(SUM(2!AB36,2!AB31)&lt;&gt;0,1,0))</f>
        <v>0</v>
      </c>
      <c r="AD40" s="84">
        <f>+IF(2!AC37&lt;&gt;"",IF((1+OUT_2_Check!$Q$4)*SUM(2!AC36,2!AC31)&lt;2!AC37,1,IF((1-OUT_2_Check!$Q$4)*SUM(2!AC36,2!AC31)&gt;2!AC37,1,0)),IF(SUM(2!AC36,2!AC31)&lt;&gt;0,1,0))</f>
        <v>0</v>
      </c>
      <c r="AE40" s="84">
        <f>+IF(2!AD37&lt;&gt;"",IF((1+OUT_2_Check!$Q$4)*SUM(2!AD36,2!AD31)&lt;2!AD37,1,IF((1-OUT_2_Check!$Q$4)*SUM(2!AD36,2!AD31)&gt;2!AD37,1,0)),IF(SUM(2!AD36,2!AD31)&lt;&gt;0,1,0))</f>
        <v>0</v>
      </c>
      <c r="AF40" s="84">
        <f>+IF(2!AE37&lt;&gt;"",IF((1+OUT_2_Check!$Q$4)*SUM(2!AE36,2!AE31)&lt;2!AE37,1,IF((1-OUT_2_Check!$Q$4)*SUM(2!AE36,2!AE31)&gt;2!AE37,1,0)),IF(SUM(2!AE36,2!AE31)&lt;&gt;0,1,0))</f>
        <v>0</v>
      </c>
      <c r="AG40" s="84">
        <f>+IF(2!AF37&lt;&gt;"",IF((1+OUT_2_Check!$Q$4)*SUM(2!AF36,2!AF31)&lt;2!AF37,1,IF((1-OUT_2_Check!$Q$4)*SUM(2!AF36,2!AF31)&gt;2!AF37,1,0)),IF(SUM(2!AF36,2!AF31)&lt;&gt;0,1,0))</f>
        <v>0</v>
      </c>
      <c r="AH40" s="84">
        <f>+IF(2!AG37&lt;&gt;"",IF((1+OUT_2_Check!$Q$4)*SUM(2!AG36,2!AG31)&lt;2!AG37,1,IF((1-OUT_2_Check!$Q$4)*SUM(2!AG36,2!AG31)&gt;2!AG37,1,0)),IF(SUM(2!AG36,2!AG31)&lt;&gt;0,1,0))</f>
        <v>0</v>
      </c>
      <c r="AI40" s="84">
        <f>+IF(2!AH37&lt;&gt;"",IF((1+OUT_2_Check!$Q$4)*SUM(2!AH36,2!AH31)&lt;2!AH37,1,IF((1-OUT_2_Check!$Q$4)*SUM(2!AH36,2!AH31)&gt;2!AH37,1,0)),IF(SUM(2!AH36,2!AH31)&lt;&gt;0,1,0))</f>
        <v>0</v>
      </c>
      <c r="AJ40" s="84">
        <f>+IF(2!AI37&lt;&gt;"",IF((1+OUT_2_Check!$Q$4)*SUM(2!AI36,2!AI31)&lt;2!AI37,1,IF((1-OUT_2_Check!$Q$4)*SUM(2!AI36,2!AI31)&gt;2!AI37,1,0)),IF(SUM(2!AI36,2!AI31)&lt;&gt;0,1,0))</f>
        <v>0</v>
      </c>
      <c r="AK40" s="84">
        <f>+IF(2!AJ37&lt;&gt;"",IF((1+OUT_2_Check!$Q$4)*SUM(2!AJ36,2!AJ31)&lt;2!AJ37,1,IF((1-OUT_2_Check!$Q$4)*SUM(2!AJ36,2!AJ31)&gt;2!AJ37,1,0)),IF(SUM(2!AJ36,2!AJ31)&lt;&gt;0,1,0))</f>
        <v>0</v>
      </c>
      <c r="AL40" s="84">
        <f>+IF(2!AK37&lt;&gt;"",IF((1+OUT_2_Check!$Q$4)*SUM(2!AK36,2!AK31)&lt;2!AK37,1,IF((1-OUT_2_Check!$Q$4)*SUM(2!AK36,2!AK31)&gt;2!AK37,1,0)),IF(SUM(2!AK36,2!AK31)&lt;&gt;0,1,0))</f>
        <v>0</v>
      </c>
      <c r="AM40" s="84">
        <f>+IF(2!AL37&lt;&gt;"",IF((1+OUT_2_Check!$Q$4)*SUM(2!AL36,2!AL31)&lt;2!AL37,1,IF((1-OUT_2_Check!$Q$4)*SUM(2!AL36,2!AL31)&gt;2!AL37,1,0)),IF(SUM(2!AL36,2!AL31)&lt;&gt;0,1,0))</f>
        <v>1</v>
      </c>
      <c r="AN40" s="84" t="e">
        <f>+IF(2!#REF!&lt;&gt;"",IF((1+OUT_2_Check!$Q$4)*SUM(2!#REF!,2!#REF!)&lt;2!#REF!,1,IF((1-OUT_2_Check!$Q$4)*SUM(2!#REF!,2!#REF!)&gt;2!#REF!,1,0)),IF(SUM(2!#REF!,2!#REF!)&lt;&gt;0,1,0))</f>
        <v>#REF!</v>
      </c>
      <c r="AO40" s="84" t="e">
        <f>+IF(2!#REF!&lt;&gt;"",IF((1+OUT_2_Check!$Q$4)*SUM(2!#REF!,2!#REF!)&lt;2!#REF!,1,IF((1-OUT_2_Check!$Q$4)*SUM(2!#REF!,2!#REF!)&gt;2!#REF!,1,0)),IF(SUM(2!#REF!,2!#REF!)&lt;&gt;0,1,0))</f>
        <v>#REF!</v>
      </c>
      <c r="AP40" s="84">
        <f>+IF(2!AM37&lt;&gt;"",IF((1+OUT_2_Check!$Q$4)*SUM(2!AM36,2!AM31)&lt;2!AM37,1,IF((1-OUT_2_Check!$Q$4)*SUM(2!AM36,2!AM31)&gt;2!AM37,1,0)),IF(SUM(2!AM36,2!AM31)&lt;&gt;0,1,0))</f>
        <v>0</v>
      </c>
      <c r="AQ40" s="84">
        <f>+IF(2!AN37&lt;&gt;"",IF((1+OUT_2_Check!$Q$4)*SUM(2!AN36,2!AN31)&lt;2!AN37,1,IF((1-OUT_2_Check!$Q$4)*SUM(2!AN36,2!AN31)&gt;2!AN37,1,0)),IF(SUM(2!AN36,2!AN31)&lt;&gt;0,1,0))</f>
        <v>1</v>
      </c>
      <c r="AR40" s="84">
        <f>+IF(2!AO37&lt;&gt;"",IF((1+OUT_2_Check!$Q$4)*SUM(2!AO36,2!AO31)&lt;2!AO37,1,IF((1-OUT_2_Check!$Q$4)*SUM(2!AO36,2!AO31)&gt;2!AO37,1,0)),IF(SUM(2!AO36,2!AO31)&lt;&gt;0,1,0))</f>
        <v>0</v>
      </c>
      <c r="AS40" s="84">
        <f>+IF(2!AP37&lt;&gt;"",IF((1+OUT_2_Check!$Q$4)*SUM(2!AP36,2!AP31)&lt;2!AP37,1,IF((1-OUT_2_Check!$Q$4)*SUM(2!AP36,2!AP31)&gt;2!AP37,1,0)),IF(SUM(2!AP36,2!AP31)&lt;&gt;0,1,0))</f>
        <v>0</v>
      </c>
      <c r="AT40" s="87">
        <f>+IF(2!AQ37&lt;&gt;"",IF((1+OUT_2_Check!$Q$4)*SUM(2!D37:AP37)&lt;2!AQ37,1,IF((1-OUT_2_Check!$Q$4)*SUM(2!D37:AP37)&gt;2!AQ37,1,0)),IF(SUM(2!D37:AP37)&lt;&gt;0,1,0))</f>
        <v>0</v>
      </c>
    </row>
    <row r="41" spans="1:46" s="47" customFormat="1" ht="18" customHeight="1">
      <c r="A41" s="57"/>
      <c r="B41" s="59"/>
      <c r="C41" s="59"/>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row>
    <row r="42" spans="1:46" s="47" customFormat="1" ht="18" customHeight="1">
      <c r="A42" s="64"/>
      <c r="B42" s="59" t="s">
        <v>97</v>
      </c>
      <c r="C42" s="53"/>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8"/>
    </row>
    <row r="43" spans="1:46" s="47" customFormat="1" ht="18" customHeight="1">
      <c r="A43" s="57"/>
      <c r="B43" s="59"/>
      <c r="C43" s="59"/>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row>
    <row r="44" spans="1:46" s="47" customFormat="1" ht="18" customHeight="1">
      <c r="A44" s="57"/>
      <c r="B44" s="155" t="s">
        <v>127</v>
      </c>
      <c r="C44" s="53"/>
      <c r="D44" s="86">
        <f>+IF(2!D39&lt;&gt;"",IF((1+OUT_2_Check!$Q$4)*SUM(2!D18,2!D23,2!D37,2!D38)&lt;2!D39,1,IF((1-OUT_2_Check!$Q$4)*SUM(2!D18,2!D23,2!D37,2!D38)&gt;2!D39,1,0)),IF(SUM(2!D18,2!D23,2!D37,2!D38)&lt;&gt;0,1,0))</f>
        <v>0</v>
      </c>
      <c r="E44" s="86">
        <f>+IF(2!E39&lt;&gt;"",IF((1+OUT_2_Check!$Q$4)*SUM(2!E18,2!E23,2!E37,2!E38)&lt;2!E39,1,IF((1-OUT_2_Check!$Q$4)*SUM(2!E18,2!E23,2!E37,2!E38)&gt;2!E39,1,0)),IF(SUM(2!E18,2!E23,2!E37,2!E38)&lt;&gt;0,1,0))</f>
        <v>0</v>
      </c>
      <c r="F44" s="86">
        <f>+IF(2!F39&lt;&gt;"",IF((1+OUT_2_Check!$Q$4)*SUM(2!F18,2!F23,2!F37,2!F38)&lt;2!F39,1,IF((1-OUT_2_Check!$Q$4)*SUM(2!F18,2!F23,2!F37,2!F38)&gt;2!F39,1,0)),IF(SUM(2!F18,2!F23,2!F37,2!F38)&lt;&gt;0,1,0))</f>
        <v>0</v>
      </c>
      <c r="G44" s="86">
        <f>+IF(2!G39&lt;&gt;"",IF((1+OUT_2_Check!$Q$4)*SUM(2!G18,2!G23,2!G37,2!G38)&lt;2!G39,1,IF((1-OUT_2_Check!$Q$4)*SUM(2!G18,2!G23,2!G37,2!G38)&gt;2!G39,1,0)),IF(SUM(2!G18,2!G23,2!G37,2!G38)&lt;&gt;0,1,0))</f>
        <v>0</v>
      </c>
      <c r="H44" s="86">
        <f>+IF(2!H39&lt;&gt;"",IF((1+OUT_2_Check!$Q$4)*SUM(2!H18,2!H23,2!H37,2!H38)&lt;2!H39,1,IF((1-OUT_2_Check!$Q$4)*SUM(2!H18,2!H23,2!H37,2!H38)&gt;2!H39,1,0)),IF(SUM(2!H18,2!H23,2!H37,2!H38)&lt;&gt;0,1,0))</f>
        <v>0</v>
      </c>
      <c r="I44" s="86">
        <f>+IF(2!I39&lt;&gt;"",IF((1+OUT_2_Check!$Q$4)*SUM(2!I18,2!I23,2!I37,2!I38)&lt;2!I39,1,IF((1-OUT_2_Check!$Q$4)*SUM(2!I18,2!I23,2!I37,2!I38)&gt;2!I39,1,0)),IF(SUM(2!I18,2!I23,2!I37,2!I38)&lt;&gt;0,1,0))</f>
        <v>0</v>
      </c>
      <c r="J44" s="86">
        <f>+IF(2!J39&lt;&gt;"",IF((1+OUT_2_Check!$Q$4)*SUM(2!J18,2!J23,2!J37,2!J38)&lt;2!J39,1,IF((1-OUT_2_Check!$Q$4)*SUM(2!J18,2!J23,2!J37,2!J38)&gt;2!J39,1,0)),IF(SUM(2!J18,2!J23,2!J37,2!J38)&lt;&gt;0,1,0))</f>
        <v>0</v>
      </c>
      <c r="K44" s="86">
        <f>+IF(2!L39&lt;&gt;"",IF((1+OUT_2_Check!$Q$4)*SUM(2!L18,2!L23,2!L37,2!L38)&lt;2!L39,1,IF((1-OUT_2_Check!$Q$4)*SUM(2!L18,2!L23,2!L37,2!L38)&gt;2!L39,1,0)),IF(SUM(2!L18,2!L23,2!L37,2!L38)&lt;&gt;0,1,0))</f>
        <v>0</v>
      </c>
      <c r="L44" s="86">
        <f>+IF(2!M39&lt;&gt;"",IF((1+OUT_2_Check!$Q$4)*SUM(2!M18,2!M23,2!M37,2!M38)&lt;2!M39,1,IF((1-OUT_2_Check!$Q$4)*SUM(2!M18,2!M23,2!M37,2!M38)&gt;2!M39,1,0)),IF(SUM(2!M18,2!M23,2!M37,2!M38)&lt;&gt;0,1,0))</f>
        <v>0</v>
      </c>
      <c r="M44" s="86">
        <f>+IF(2!N39&lt;&gt;"",IF((1+OUT_2_Check!$Q$4)*SUM(2!N18,2!N23,2!N37,2!N38)&lt;2!N39,1,IF((1-OUT_2_Check!$Q$4)*SUM(2!N18,2!N23,2!N37,2!N38)&gt;2!N39,1,0)),IF(SUM(2!N18,2!N23,2!N37,2!N38)&lt;&gt;0,1,0))</f>
        <v>0</v>
      </c>
      <c r="N44" s="86">
        <f>+IF(2!O39&lt;&gt;"",IF((1+OUT_2_Check!$Q$4)*SUM(2!O18,2!O23,2!O37,2!O38)&lt;2!O39,1,IF((1-OUT_2_Check!$Q$4)*SUM(2!O18,2!O23,2!O37,2!O38)&gt;2!O39,1,0)),IF(SUM(2!O18,2!O23,2!O37,2!O38)&lt;&gt;0,1,0))</f>
        <v>0</v>
      </c>
      <c r="O44" s="86">
        <f>+IF(2!P39&lt;&gt;"",IF((1+OUT_2_Check!$Q$4)*SUM(2!P18,2!P23,2!P37,2!P38)&lt;2!P39,1,IF((1-OUT_2_Check!$Q$4)*SUM(2!P18,2!P23,2!P37,2!P38)&gt;2!P39,1,0)),IF(SUM(2!P18,2!P23,2!P37,2!P38)&lt;&gt;0,1,0))</f>
        <v>1</v>
      </c>
      <c r="P44" s="86">
        <f>+IF(2!Q39&lt;&gt;"",IF((1+OUT_2_Check!$Q$4)*SUM(2!Q18,2!Q23,2!Q37,2!Q38)&lt;2!Q39,1,IF((1-OUT_2_Check!$Q$4)*SUM(2!Q18,2!Q23,2!Q37,2!Q38)&gt;2!Q39,1,0)),IF(SUM(2!Q18,2!Q23,2!Q37,2!Q38)&lt;&gt;0,1,0))</f>
        <v>1</v>
      </c>
      <c r="Q44" s="86">
        <f>+IF(2!R39&lt;&gt;"",IF((1+OUT_2_Check!$Q$4)*SUM(2!R18,2!R23,2!R37,2!R38)&lt;2!R39,1,IF((1-OUT_2_Check!$Q$4)*SUM(2!R18,2!R23,2!R37,2!R38)&gt;2!R39,1,0)),IF(SUM(2!R18,2!R23,2!R37,2!R38)&lt;&gt;0,1,0))</f>
        <v>0</v>
      </c>
      <c r="R44" s="86">
        <f>+IF(2!S39&lt;&gt;"",IF((1+OUT_2_Check!$Q$4)*SUM(2!S18,2!S23,2!S37,2!S38)&lt;2!S39,1,IF((1-OUT_2_Check!$Q$4)*SUM(2!S18,2!S23,2!S37,2!S38)&gt;2!S39,1,0)),IF(SUM(2!S18,2!S23,2!S37,2!S38)&lt;&gt;0,1,0))</f>
        <v>0</v>
      </c>
      <c r="S44" s="86">
        <f>+IF(2!T39&lt;&gt;"",IF((1+OUT_2_Check!$Q$4)*SUM(2!T18,2!T23,2!T37,2!T38)&lt;2!T39,1,IF((1-OUT_2_Check!$Q$4)*SUM(2!T18,2!T23,2!T37,2!T38)&gt;2!T39,1,0)),IF(SUM(2!T18,2!T23,2!T37,2!T38)&lt;&gt;0,1,0))</f>
        <v>0</v>
      </c>
      <c r="T44" s="86">
        <f>+IF(2!U39&lt;&gt;"",IF((1+OUT_2_Check!$Q$4)*SUM(2!U18,2!U23,2!U37,2!U38)&lt;2!U39,1,IF((1-OUT_2_Check!$Q$4)*SUM(2!U18,2!U23,2!U37,2!U38)&gt;2!U39,1,0)),IF(SUM(2!U18,2!U23,2!U37,2!U38)&lt;&gt;0,1,0))</f>
        <v>0</v>
      </c>
      <c r="U44" s="86">
        <f>+IF(2!V39&lt;&gt;"",IF((1+OUT_2_Check!$Q$4)*SUM(2!V18,2!V23,2!V37,2!V38)&lt;2!V39,1,IF((1-OUT_2_Check!$Q$4)*SUM(2!V18,2!V23,2!V37,2!V38)&gt;2!V39,1,0)),IF(SUM(2!V18,2!V23,2!V37,2!V38)&lt;&gt;0,1,0))</f>
        <v>0</v>
      </c>
      <c r="V44" s="86">
        <f>+IF(2!W39&lt;&gt;"",IF((1+OUT_2_Check!$Q$4)*SUM(2!W18,2!W23,2!W37,2!W38)&lt;2!W39,1,IF((1-OUT_2_Check!$Q$4)*SUM(2!W18,2!W23,2!W37,2!W38)&gt;2!W39,1,0)),IF(SUM(2!W18,2!W23,2!W37,2!W38)&lt;&gt;0,1,0))</f>
        <v>0</v>
      </c>
      <c r="W44" s="86">
        <f>+IF(2!X39&lt;&gt;"",IF((1+OUT_2_Check!$Q$4)*SUM(2!X18,2!X23,2!X37,2!X38)&lt;2!X39,1,IF((1-OUT_2_Check!$Q$4)*SUM(2!X18,2!X23,2!X37,2!X38)&gt;2!X39,1,0)),IF(SUM(2!X18,2!X23,2!X37,2!X38)&lt;&gt;0,1,0))</f>
        <v>0</v>
      </c>
      <c r="X44" s="86" t="e">
        <f>+IF(2!#REF!&lt;&gt;"",IF((1+OUT_2_Check!$Q$4)*SUM(2!#REF!,2!#REF!,2!#REF!,2!#REF!)&lt;2!#REF!,1,IF((1-OUT_2_Check!$Q$4)*SUM(2!#REF!,2!#REF!,2!#REF!,2!#REF!)&gt;2!#REF!,1,0)),IF(SUM(2!#REF!,2!#REF!,2!#REF!,2!#REF!)&lt;&gt;0,1,0))</f>
        <v>#REF!</v>
      </c>
      <c r="Y44" s="86" t="e">
        <f>+IF(2!#REF!&lt;&gt;"",IF((1+OUT_2_Check!$Q$4)*SUM(2!#REF!,2!#REF!,2!#REF!,2!#REF!)&lt;2!#REF!,1,IF((1-OUT_2_Check!$Q$4)*SUM(2!#REF!,2!#REF!,2!#REF!,2!#REF!)&gt;2!#REF!,1,0)),IF(SUM(2!#REF!,2!#REF!,2!#REF!,2!#REF!)&lt;&gt;0,1,0))</f>
        <v>#REF!</v>
      </c>
      <c r="Z44" s="86">
        <f>+IF(2!Y39&lt;&gt;"",IF((1+OUT_2_Check!$Q$4)*SUM(2!Y18,2!Y23,2!Y37,2!Y38)&lt;2!Y39,1,IF((1-OUT_2_Check!$Q$4)*SUM(2!Y18,2!Y23,2!Y37,2!Y38)&gt;2!Y39,1,0)),IF(SUM(2!Y18,2!Y23,2!Y37,2!Y38)&lt;&gt;0,1,0))</f>
        <v>0</v>
      </c>
      <c r="AA44" s="86">
        <f>+IF(2!Z39&lt;&gt;"",IF((1+OUT_2_Check!$Q$4)*SUM(2!Z18,2!Z23,2!Z37,2!Z38)&lt;2!Z39,1,IF((1-OUT_2_Check!$Q$4)*SUM(2!Z18,2!Z23,2!Z37,2!Z38)&gt;2!Z39,1,0)),IF(SUM(2!Z18,2!Z23,2!Z37,2!Z38)&lt;&gt;0,1,0))</f>
        <v>0</v>
      </c>
      <c r="AB44" s="86">
        <f>+IF(2!AA39&lt;&gt;"",IF((1+OUT_2_Check!$Q$4)*SUM(2!AA18,2!AA23,2!AA37,2!AA38)&lt;2!AA39,1,IF((1-OUT_2_Check!$Q$4)*SUM(2!AA18,2!AA23,2!AA37,2!AA38)&gt;2!AA39,1,0)),IF(SUM(2!AA18,2!AA23,2!AA37,2!AA38)&lt;&gt;0,1,0))</f>
        <v>0</v>
      </c>
      <c r="AC44" s="86">
        <f>+IF(2!AB39&lt;&gt;"",IF((1+OUT_2_Check!$Q$4)*SUM(2!AB18,2!AB23,2!AB37,2!AB38)&lt;2!AB39,1,IF((1-OUT_2_Check!$Q$4)*SUM(2!AB18,2!AB23,2!AB37,2!AB38)&gt;2!AB39,1,0)),IF(SUM(2!AB18,2!AB23,2!AB37,2!AB38)&lt;&gt;0,1,0))</f>
        <v>0</v>
      </c>
      <c r="AD44" s="86">
        <f>+IF(2!AC39&lt;&gt;"",IF((1+OUT_2_Check!$Q$4)*SUM(2!AC18,2!AC23,2!AC37,2!AC38)&lt;2!AC39,1,IF((1-OUT_2_Check!$Q$4)*SUM(2!AC18,2!AC23,2!AC37,2!AC38)&gt;2!AC39,1,0)),IF(SUM(2!AC18,2!AC23,2!AC37,2!AC38)&lt;&gt;0,1,0))</f>
        <v>0</v>
      </c>
      <c r="AE44" s="86">
        <f>+IF(2!AD39&lt;&gt;"",IF((1+OUT_2_Check!$Q$4)*SUM(2!AD18,2!AD23,2!AD37,2!AD38)&lt;2!AD39,1,IF((1-OUT_2_Check!$Q$4)*SUM(2!AD18,2!AD23,2!AD37,2!AD38)&gt;2!AD39,1,0)),IF(SUM(2!AD18,2!AD23,2!AD37,2!AD38)&lt;&gt;0,1,0))</f>
        <v>0</v>
      </c>
      <c r="AF44" s="86">
        <f>+IF(2!AE39&lt;&gt;"",IF((1+OUT_2_Check!$Q$4)*SUM(2!AE18,2!AE23,2!AE37,2!AE38)&lt;2!AE39,1,IF((1-OUT_2_Check!$Q$4)*SUM(2!AE18,2!AE23,2!AE37,2!AE38)&gt;2!AE39,1,0)),IF(SUM(2!AE18,2!AE23,2!AE37,2!AE38)&lt;&gt;0,1,0))</f>
        <v>0</v>
      </c>
      <c r="AG44" s="86">
        <f>+IF(2!AF39&lt;&gt;"",IF((1+OUT_2_Check!$Q$4)*SUM(2!AF18,2!AF23,2!AF37,2!AF38)&lt;2!AF39,1,IF((1-OUT_2_Check!$Q$4)*SUM(2!AF18,2!AF23,2!AF37,2!AF38)&gt;2!AF39,1,0)),IF(SUM(2!AF18,2!AF23,2!AF37,2!AF38)&lt;&gt;0,1,0))</f>
        <v>0</v>
      </c>
      <c r="AH44" s="86">
        <f>+IF(2!AG39&lt;&gt;"",IF((1+OUT_2_Check!$Q$4)*SUM(2!AG18,2!AG23,2!AG37,2!AG38)&lt;2!AG39,1,IF((1-OUT_2_Check!$Q$4)*SUM(2!AG18,2!AG23,2!AG37,2!AG38)&gt;2!AG39,1,0)),IF(SUM(2!AG18,2!AG23,2!AG37,2!AG38)&lt;&gt;0,1,0))</f>
        <v>0</v>
      </c>
      <c r="AI44" s="86">
        <f>+IF(2!AH39&lt;&gt;"",IF((1+OUT_2_Check!$Q$4)*SUM(2!AH18,2!AH23,2!AH37,2!AH38)&lt;2!AH39,1,IF((1-OUT_2_Check!$Q$4)*SUM(2!AH18,2!AH23,2!AH37,2!AH38)&gt;2!AH39,1,0)),IF(SUM(2!AH18,2!AH23,2!AH37,2!AH38)&lt;&gt;0,1,0))</f>
        <v>0</v>
      </c>
      <c r="AJ44" s="86">
        <f>+IF(2!AI39&lt;&gt;"",IF((1+OUT_2_Check!$Q$4)*SUM(2!AI18,2!AI23,2!AI37,2!AI38)&lt;2!AI39,1,IF((1-OUT_2_Check!$Q$4)*SUM(2!AI18,2!AI23,2!AI37,2!AI38)&gt;2!AI39,1,0)),IF(SUM(2!AI18,2!AI23,2!AI37,2!AI38)&lt;&gt;0,1,0))</f>
        <v>0</v>
      </c>
      <c r="AK44" s="86">
        <f>+IF(2!AJ39&lt;&gt;"",IF((1+OUT_2_Check!$Q$4)*SUM(2!AJ18,2!AJ23,2!AJ37,2!AJ38)&lt;2!AJ39,1,IF((1-OUT_2_Check!$Q$4)*SUM(2!AJ18,2!AJ23,2!AJ37,2!AJ38)&gt;2!AJ39,1,0)),IF(SUM(2!AJ18,2!AJ23,2!AJ37,2!AJ38)&lt;&gt;0,1,0))</f>
        <v>0</v>
      </c>
      <c r="AL44" s="86">
        <f>+IF(2!AK39&lt;&gt;"",IF((1+OUT_2_Check!$Q$4)*SUM(2!AK18,2!AK23,2!AK37,2!AK38)&lt;2!AK39,1,IF((1-OUT_2_Check!$Q$4)*SUM(2!AK18,2!AK23,2!AK37,2!AK38)&gt;2!AK39,1,0)),IF(SUM(2!AK18,2!AK23,2!AK37,2!AK38)&lt;&gt;0,1,0))</f>
        <v>0</v>
      </c>
      <c r="AM44" s="86">
        <f>+IF(2!AL39&lt;&gt;"",IF((1+OUT_2_Check!$Q$4)*SUM(2!AL18,2!AL23,2!AL37,2!AL38)&lt;2!AL39,1,IF((1-OUT_2_Check!$Q$4)*SUM(2!AL18,2!AL23,2!AL37,2!AL38)&gt;2!AL39,1,0)),IF(SUM(2!AL18,2!AL23,2!AL37,2!AL38)&lt;&gt;0,1,0))</f>
        <v>1</v>
      </c>
      <c r="AN44" s="86" t="e">
        <f>+IF(2!#REF!&lt;&gt;"",IF((1+OUT_2_Check!$Q$4)*SUM(2!#REF!,2!#REF!,2!#REF!,2!#REF!)&lt;2!#REF!,1,IF((1-OUT_2_Check!$Q$4)*SUM(2!#REF!,2!#REF!,2!#REF!,2!#REF!)&gt;2!#REF!,1,0)),IF(SUM(2!#REF!,2!#REF!,2!#REF!,2!#REF!)&lt;&gt;0,1,0))</f>
        <v>#REF!</v>
      </c>
      <c r="AO44" s="86" t="e">
        <f>+IF(2!#REF!&lt;&gt;"",IF((1+OUT_2_Check!$Q$4)*SUM(2!#REF!,2!#REF!,2!#REF!,2!#REF!)&lt;2!#REF!,1,IF((1-OUT_2_Check!$Q$4)*SUM(2!#REF!,2!#REF!,2!#REF!,2!#REF!)&gt;2!#REF!,1,0)),IF(SUM(2!#REF!,2!#REF!,2!#REF!,2!#REF!)&lt;&gt;0,1,0))</f>
        <v>#REF!</v>
      </c>
      <c r="AP44" s="86">
        <f>+IF(2!AM39&lt;&gt;"",IF((1+OUT_2_Check!$Q$4)*SUM(2!AM18,2!AM23,2!AM37,2!AM38)&lt;2!AM39,1,IF((1-OUT_2_Check!$Q$4)*SUM(2!AM18,2!AM23,2!AM37,2!AM38)&gt;2!AM39,1,0)),IF(SUM(2!AM18,2!AM23,2!AM37,2!AM38)&lt;&gt;0,1,0))</f>
        <v>0</v>
      </c>
      <c r="AQ44" s="86">
        <f>+IF(2!AN39&lt;&gt;"",IF((1+OUT_2_Check!$Q$4)*SUM(2!AN18,2!AN23,2!AN37,2!AN38)&lt;2!AN39,1,IF((1-OUT_2_Check!$Q$4)*SUM(2!AN18,2!AN23,2!AN37,2!AN38)&gt;2!AN39,1,0)),IF(SUM(2!AN18,2!AN23,2!AN37,2!AN38)&lt;&gt;0,1,0))</f>
        <v>1</v>
      </c>
      <c r="AR44" s="86">
        <f>+IF(2!AO39&lt;&gt;"",IF((1+OUT_2_Check!$Q$4)*SUM(2!AO18,2!AO23,2!AO37,2!AO38)&lt;2!AO39,1,IF((1-OUT_2_Check!$Q$4)*SUM(2!AO18,2!AO23,2!AO37,2!AO38)&gt;2!AO39,1,0)),IF(SUM(2!AO18,2!AO23,2!AO37,2!AO38)&lt;&gt;0,1,0))</f>
        <v>0</v>
      </c>
      <c r="AS44" s="86">
        <f>+IF(2!AP39&lt;&gt;"",IF((1+OUT_2_Check!$Q$4)*SUM(2!AP18,2!AP23,2!AP37,2!AP38)&lt;2!AP39,1,IF((1-OUT_2_Check!$Q$4)*SUM(2!AP18,2!AP23,2!AP37,2!AP38)&gt;2!AP39,1,0)),IF(SUM(2!AP18,2!AP23,2!AP37,2!AP38)&lt;&gt;0,1,0))</f>
        <v>0</v>
      </c>
      <c r="AT44" s="86">
        <f>+IF(2!AQ39&lt;&gt;"",IF((1+OUT_2_Check!$Q$4)*SUM(2!AQ18,2!AQ23,2!AQ37,2!AQ38)&lt;2!AQ39,1,IF((1-OUT_2_Check!$Q$4)*SUM(2!AQ18,2!AQ23,2!AQ37,2!AQ38)&gt;2!AQ39,1,0)),IF(SUM(2!AQ18,2!AQ23,2!AQ37,2!AQ38)&lt;&gt;0,1,0))</f>
        <v>1</v>
      </c>
    </row>
    <row r="45" spans="1:46" s="47" customFormat="1" ht="15">
      <c r="A45" s="57"/>
      <c r="B45" s="53"/>
      <c r="C45" s="53"/>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row>
    <row r="46" spans="1:46" s="47" customFormat="1" ht="18" customHeight="1">
      <c r="A46" s="64"/>
      <c r="B46" s="53" t="s">
        <v>24</v>
      </c>
      <c r="C46" s="53"/>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row>
    <row r="47" spans="1:46" s="47" customFormat="1" ht="18" customHeight="1">
      <c r="A47" s="64"/>
      <c r="B47" s="59" t="s">
        <v>100</v>
      </c>
      <c r="C47" s="53"/>
      <c r="D47" s="78"/>
      <c r="E47" s="78"/>
      <c r="F47" s="78"/>
      <c r="G47" s="78"/>
      <c r="H47" s="78"/>
      <c r="I47" s="78"/>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78"/>
    </row>
    <row r="48" spans="1:46" s="47" customFormat="1" ht="18" customHeight="1">
      <c r="A48" s="67"/>
      <c r="B48" s="103" t="s">
        <v>101</v>
      </c>
      <c r="C48" s="69"/>
      <c r="D48" s="82"/>
      <c r="E48" s="82"/>
      <c r="F48" s="82"/>
      <c r="G48" s="82"/>
      <c r="H48" s="82"/>
      <c r="I48" s="82"/>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82"/>
    </row>
    <row r="49" spans="1:47" s="47" customFormat="1" ht="18" customHeight="1">
      <c r="A49" s="59" t="s">
        <v>57</v>
      </c>
      <c r="B49" s="59"/>
      <c r="C49" s="59"/>
      <c r="AT49" s="105"/>
      <c r="AU49" s="70"/>
    </row>
    <row r="50" spans="1:48" s="47" customFormat="1" ht="18" customHeight="1">
      <c r="A50" s="59" t="s">
        <v>86</v>
      </c>
      <c r="B50" s="59"/>
      <c r="C50" s="59"/>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43"/>
      <c r="AU50" s="70"/>
      <c r="AV50" s="70"/>
    </row>
    <row r="51" spans="1:46" s="47" customFormat="1" ht="18" customHeight="1">
      <c r="A51" s="59" t="s">
        <v>87</v>
      </c>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43"/>
    </row>
    <row r="52" spans="1:46" s="47" customFormat="1" ht="18" customHeight="1">
      <c r="A52" s="59" t="s">
        <v>98</v>
      </c>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43"/>
    </row>
    <row r="53" spans="1:46" s="105" customFormat="1" ht="18" customHeight="1">
      <c r="A53" s="72"/>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43"/>
    </row>
    <row r="54" spans="10:46" s="43" customFormat="1" ht="18" customHeight="1">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4"/>
    </row>
    <row r="55" spans="1:46" s="43" customFormat="1" ht="18" customHeight="1">
      <c r="A55" s="106"/>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row>
    <row r="56" spans="10:46" s="43" customFormat="1" ht="18" customHeight="1">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row>
    <row r="57" spans="10:46" s="43" customFormat="1" ht="18" customHeight="1">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row>
  </sheetData>
  <sheetProtection/>
  <mergeCells count="1">
    <mergeCell ref="J12:AS12"/>
  </mergeCells>
  <printOptions/>
  <pageMargins left="0.75" right="0.75" top="1" bottom="1" header="0.5" footer="0.5"/>
  <pageSetup fitToHeight="1" fitToWidth="1" horizontalDpi="600" verticalDpi="600" orientation="portrait" paperSize="9" scale="19" r:id="rId1"/>
</worksheet>
</file>

<file path=xl/worksheets/sheet7.xml><?xml version="1.0" encoding="utf-8"?>
<worksheet xmlns="http://schemas.openxmlformats.org/spreadsheetml/2006/main" xmlns:r="http://schemas.openxmlformats.org/officeDocument/2006/relationships">
  <sheetPr codeName="Sheet6">
    <outlinePr summaryBelow="0" summaryRight="0"/>
    <pageSetUpPr fitToPage="1"/>
  </sheetPr>
  <dimension ref="B1:P36"/>
  <sheetViews>
    <sheetView zoomScale="55" zoomScaleNormal="55" zoomScalePageLayoutView="0" workbookViewId="0" topLeftCell="A1">
      <selection activeCell="A1" sqref="A1"/>
    </sheetView>
  </sheetViews>
  <sheetFormatPr defaultColWidth="0" defaultRowHeight="12"/>
  <cols>
    <col min="1" max="2" width="1.75390625" style="14" customWidth="1"/>
    <col min="3" max="3" width="50.75390625" style="313" customWidth="1"/>
    <col min="4" max="4" width="11.625" style="14" customWidth="1"/>
    <col min="5" max="5" width="14.00390625" style="14" customWidth="1"/>
    <col min="6" max="6" width="15.125" style="14" customWidth="1"/>
    <col min="7" max="7" width="13.75390625" style="14" customWidth="1"/>
    <col min="8" max="14" width="11.625" style="14" customWidth="1"/>
    <col min="15" max="15" width="1.75390625" style="14" customWidth="1"/>
    <col min="16" max="16" width="9.125" style="91" customWidth="1"/>
    <col min="17" max="18" width="9.125" style="14" customWidth="1"/>
    <col min="19" max="16384" width="0" style="14" hidden="1" customWidth="1"/>
  </cols>
  <sheetData>
    <row r="1" spans="2:14" s="193" customFormat="1" ht="19.5" customHeight="1">
      <c r="B1" s="268" t="s">
        <v>28</v>
      </c>
      <c r="C1" s="269"/>
      <c r="D1" s="192"/>
      <c r="E1" s="192"/>
      <c r="F1" s="192"/>
      <c r="G1" s="192"/>
      <c r="H1" s="192"/>
      <c r="I1" s="192"/>
      <c r="J1" s="192"/>
      <c r="N1" s="270"/>
    </row>
    <row r="2" spans="3:14" s="271" customFormat="1" ht="19.5" customHeight="1">
      <c r="C2" s="394" t="s">
        <v>162</v>
      </c>
      <c r="D2" s="394"/>
      <c r="E2" s="394"/>
      <c r="F2" s="394"/>
      <c r="G2" s="394"/>
      <c r="H2" s="394"/>
      <c r="I2" s="394"/>
      <c r="J2" s="394"/>
      <c r="K2" s="394"/>
      <c r="L2" s="394"/>
      <c r="M2" s="394"/>
      <c r="N2" s="394"/>
    </row>
    <row r="3" spans="3:14" s="271" customFormat="1" ht="19.5" customHeight="1">
      <c r="C3" s="394" t="s">
        <v>60</v>
      </c>
      <c r="D3" s="394"/>
      <c r="E3" s="394"/>
      <c r="F3" s="394"/>
      <c r="G3" s="394"/>
      <c r="H3" s="394"/>
      <c r="I3" s="394"/>
      <c r="J3" s="394"/>
      <c r="K3" s="394"/>
      <c r="L3" s="394"/>
      <c r="M3" s="394"/>
      <c r="N3" s="394"/>
    </row>
    <row r="4" spans="3:14" s="271" customFormat="1" ht="19.5" customHeight="1">
      <c r="C4" s="394" t="s">
        <v>185</v>
      </c>
      <c r="D4" s="394"/>
      <c r="E4" s="394"/>
      <c r="F4" s="394"/>
      <c r="G4" s="394"/>
      <c r="H4" s="394"/>
      <c r="I4" s="394"/>
      <c r="J4" s="394"/>
      <c r="K4" s="394"/>
      <c r="L4" s="394"/>
      <c r="M4" s="394"/>
      <c r="N4" s="394"/>
    </row>
    <row r="5" spans="3:14" s="271" customFormat="1" ht="19.5" customHeight="1">
      <c r="C5" s="394" t="s">
        <v>3</v>
      </c>
      <c r="D5" s="394"/>
      <c r="E5" s="394"/>
      <c r="F5" s="394"/>
      <c r="G5" s="394"/>
      <c r="H5" s="394"/>
      <c r="I5" s="394"/>
      <c r="J5" s="394"/>
      <c r="K5" s="394"/>
      <c r="L5" s="394"/>
      <c r="M5" s="394"/>
      <c r="N5" s="394"/>
    </row>
    <row r="6" spans="2:10" s="193" customFormat="1" ht="52.5" customHeight="1">
      <c r="B6" s="237"/>
      <c r="C6" s="272"/>
      <c r="I6" s="194"/>
      <c r="J6" s="194"/>
    </row>
    <row r="7" spans="2:16" s="2" customFormat="1" ht="33.75" customHeight="1">
      <c r="B7" s="15"/>
      <c r="C7" s="328" t="s">
        <v>4</v>
      </c>
      <c r="D7" s="16" t="s">
        <v>29</v>
      </c>
      <c r="E7" s="17"/>
      <c r="F7" s="24"/>
      <c r="G7" s="17"/>
      <c r="H7" s="17"/>
      <c r="I7" s="18"/>
      <c r="J7" s="18"/>
      <c r="K7" s="19" t="s">
        <v>30</v>
      </c>
      <c r="L7" s="20" t="s">
        <v>31</v>
      </c>
      <c r="M7" s="20" t="s">
        <v>32</v>
      </c>
      <c r="N7" s="329" t="s">
        <v>31</v>
      </c>
      <c r="O7" s="330"/>
      <c r="P7" s="6"/>
    </row>
    <row r="8" spans="2:16" s="2" customFormat="1" ht="58.5" customHeight="1">
      <c r="B8" s="3"/>
      <c r="C8" s="331"/>
      <c r="D8" s="4" t="s">
        <v>33</v>
      </c>
      <c r="E8" s="21" t="s">
        <v>88</v>
      </c>
      <c r="F8" s="21" t="s">
        <v>89</v>
      </c>
      <c r="G8" s="21" t="s">
        <v>124</v>
      </c>
      <c r="H8" s="21" t="s">
        <v>56</v>
      </c>
      <c r="I8" s="265" t="s">
        <v>156</v>
      </c>
      <c r="J8" s="4" t="s">
        <v>34</v>
      </c>
      <c r="K8" s="22" t="s">
        <v>35</v>
      </c>
      <c r="L8" s="23" t="s">
        <v>36</v>
      </c>
      <c r="M8" s="23" t="s">
        <v>172</v>
      </c>
      <c r="N8" s="332" t="s">
        <v>173</v>
      </c>
      <c r="O8" s="333"/>
      <c r="P8" s="6"/>
    </row>
    <row r="9" spans="2:16" s="253" customFormat="1" ht="30" customHeight="1">
      <c r="B9" s="251"/>
      <c r="C9" s="298" t="s">
        <v>38</v>
      </c>
      <c r="D9" s="257"/>
      <c r="E9" s="257"/>
      <c r="F9" s="259"/>
      <c r="G9" s="257"/>
      <c r="H9" s="257"/>
      <c r="I9" s="257"/>
      <c r="J9" s="257"/>
      <c r="K9" s="257"/>
      <c r="L9" s="257"/>
      <c r="M9" s="257"/>
      <c r="N9" s="334"/>
      <c r="O9" s="335"/>
      <c r="P9" s="254"/>
    </row>
    <row r="10" spans="2:16" s="2" customFormat="1" ht="18" customHeight="1">
      <c r="B10" s="7"/>
      <c r="C10" s="283" t="s">
        <v>106</v>
      </c>
      <c r="D10" s="249">
        <v>0</v>
      </c>
      <c r="E10" s="249">
        <v>0</v>
      </c>
      <c r="F10" s="249">
        <v>70.44784</v>
      </c>
      <c r="G10" s="249">
        <v>0</v>
      </c>
      <c r="H10" s="249">
        <v>0</v>
      </c>
      <c r="I10" s="249">
        <v>0</v>
      </c>
      <c r="J10" s="238">
        <v>70.44784</v>
      </c>
      <c r="K10" s="336"/>
      <c r="L10" s="336"/>
      <c r="M10" s="249">
        <v>279.189432825546</v>
      </c>
      <c r="N10" s="263">
        <v>3.6190212883605195</v>
      </c>
      <c r="O10" s="337"/>
      <c r="P10" s="6"/>
    </row>
    <row r="11" spans="2:16" s="2" customFormat="1" ht="18" customHeight="1">
      <c r="B11" s="9"/>
      <c r="C11" s="283" t="s">
        <v>107</v>
      </c>
      <c r="D11" s="249">
        <v>0</v>
      </c>
      <c r="E11" s="249">
        <v>0</v>
      </c>
      <c r="F11" s="249">
        <v>53.771192</v>
      </c>
      <c r="G11" s="249">
        <v>0</v>
      </c>
      <c r="H11" s="249">
        <v>0</v>
      </c>
      <c r="I11" s="249">
        <v>0</v>
      </c>
      <c r="J11" s="238">
        <v>53.771192</v>
      </c>
      <c r="K11" s="336"/>
      <c r="L11" s="336"/>
      <c r="M11" s="249">
        <v>268.7992271294379</v>
      </c>
      <c r="N11" s="263">
        <v>38.068495991152886</v>
      </c>
      <c r="O11" s="337"/>
      <c r="P11" s="6"/>
    </row>
    <row r="12" spans="2:16" s="2" customFormat="1" ht="18" customHeight="1">
      <c r="B12" s="9"/>
      <c r="C12" s="466" t="s">
        <v>188</v>
      </c>
      <c r="D12" s="249">
        <v>0</v>
      </c>
      <c r="E12" s="249">
        <v>0</v>
      </c>
      <c r="F12" s="249">
        <v>0</v>
      </c>
      <c r="G12" s="249">
        <v>0</v>
      </c>
      <c r="H12" s="249">
        <v>0</v>
      </c>
      <c r="I12" s="249">
        <v>0</v>
      </c>
      <c r="J12" s="238">
        <v>0</v>
      </c>
      <c r="K12" s="336"/>
      <c r="L12" s="336"/>
      <c r="M12" s="249">
        <v>0</v>
      </c>
      <c r="N12" s="263">
        <v>0</v>
      </c>
      <c r="O12" s="337"/>
      <c r="P12" s="6"/>
    </row>
    <row r="13" spans="2:16" s="2" customFormat="1" ht="18" customHeight="1">
      <c r="B13" s="9"/>
      <c r="C13" s="283" t="s">
        <v>108</v>
      </c>
      <c r="D13" s="249">
        <v>0</v>
      </c>
      <c r="E13" s="249">
        <v>0</v>
      </c>
      <c r="F13" s="249">
        <v>75.855402</v>
      </c>
      <c r="G13" s="249">
        <v>0</v>
      </c>
      <c r="H13" s="249">
        <v>0</v>
      </c>
      <c r="I13" s="249">
        <v>0</v>
      </c>
      <c r="J13" s="238">
        <v>75.855402</v>
      </c>
      <c r="K13" s="336"/>
      <c r="L13" s="336"/>
      <c r="M13" s="249">
        <v>0</v>
      </c>
      <c r="N13" s="263">
        <v>0.3300387061100359</v>
      </c>
      <c r="O13" s="337"/>
      <c r="P13" s="6"/>
    </row>
    <row r="14" spans="2:16" s="2" customFormat="1" ht="18" customHeight="1">
      <c r="B14" s="9"/>
      <c r="C14" s="288" t="s">
        <v>11</v>
      </c>
      <c r="D14" s="238">
        <v>0</v>
      </c>
      <c r="E14" s="238">
        <v>0</v>
      </c>
      <c r="F14" s="238">
        <v>200.074434</v>
      </c>
      <c r="G14" s="238">
        <v>0</v>
      </c>
      <c r="H14" s="238">
        <v>0</v>
      </c>
      <c r="I14" s="238">
        <v>0</v>
      </c>
      <c r="J14" s="238">
        <v>200.074434</v>
      </c>
      <c r="K14" s="238">
        <v>0</v>
      </c>
      <c r="L14" s="238">
        <v>0</v>
      </c>
      <c r="M14" s="238">
        <v>547.9886599549839</v>
      </c>
      <c r="N14" s="264">
        <v>42.017555985623446</v>
      </c>
      <c r="O14" s="337"/>
      <c r="P14" s="6"/>
    </row>
    <row r="15" spans="2:16" s="253" customFormat="1" ht="30" customHeight="1">
      <c r="B15" s="258"/>
      <c r="C15" s="298" t="s">
        <v>18</v>
      </c>
      <c r="D15" s="256"/>
      <c r="E15" s="256"/>
      <c r="F15" s="256"/>
      <c r="G15" s="256"/>
      <c r="H15" s="256"/>
      <c r="I15" s="256"/>
      <c r="J15" s="256"/>
      <c r="K15" s="260"/>
      <c r="L15" s="260"/>
      <c r="M15" s="260"/>
      <c r="N15" s="338"/>
      <c r="O15" s="335"/>
      <c r="P15" s="261"/>
    </row>
    <row r="16" spans="2:16" s="253" customFormat="1" ht="30" customHeight="1">
      <c r="B16" s="258"/>
      <c r="C16" s="298" t="s">
        <v>12</v>
      </c>
      <c r="D16" s="256"/>
      <c r="E16" s="256"/>
      <c r="F16" s="256"/>
      <c r="G16" s="256"/>
      <c r="H16" s="256"/>
      <c r="I16" s="256"/>
      <c r="J16" s="256"/>
      <c r="K16" s="260"/>
      <c r="L16" s="260"/>
      <c r="M16" s="260"/>
      <c r="N16" s="338"/>
      <c r="O16" s="335"/>
      <c r="P16" s="254"/>
    </row>
    <row r="17" spans="2:16" s="2" customFormat="1" ht="18" customHeight="1">
      <c r="B17" s="10"/>
      <c r="C17" s="283" t="s">
        <v>106</v>
      </c>
      <c r="D17" s="249">
        <v>0</v>
      </c>
      <c r="E17" s="249">
        <v>0</v>
      </c>
      <c r="F17" s="249">
        <v>0</v>
      </c>
      <c r="G17" s="249">
        <v>0</v>
      </c>
      <c r="H17" s="249">
        <v>0</v>
      </c>
      <c r="I17" s="249">
        <v>0</v>
      </c>
      <c r="J17" s="238">
        <v>0</v>
      </c>
      <c r="K17" s="336"/>
      <c r="L17" s="336"/>
      <c r="M17" s="249">
        <v>0</v>
      </c>
      <c r="N17" s="263">
        <v>0</v>
      </c>
      <c r="O17" s="337"/>
      <c r="P17" s="6"/>
    </row>
    <row r="18" spans="2:16" s="2" customFormat="1" ht="18" customHeight="1">
      <c r="B18" s="7"/>
      <c r="C18" s="283" t="s">
        <v>107</v>
      </c>
      <c r="D18" s="249">
        <v>0</v>
      </c>
      <c r="E18" s="249">
        <v>0</v>
      </c>
      <c r="F18" s="249">
        <v>5.7281</v>
      </c>
      <c r="G18" s="249">
        <v>0</v>
      </c>
      <c r="H18" s="249">
        <v>0</v>
      </c>
      <c r="I18" s="249">
        <v>0</v>
      </c>
      <c r="J18" s="238">
        <v>5.7281</v>
      </c>
      <c r="K18" s="336"/>
      <c r="L18" s="336"/>
      <c r="M18" s="249">
        <v>0</v>
      </c>
      <c r="N18" s="263">
        <v>0</v>
      </c>
      <c r="O18" s="337"/>
      <c r="P18" s="6"/>
    </row>
    <row r="19" spans="2:16" s="2" customFormat="1" ht="18" customHeight="1">
      <c r="B19" s="7"/>
      <c r="C19" s="466" t="s">
        <v>188</v>
      </c>
      <c r="D19" s="249">
        <v>0</v>
      </c>
      <c r="E19" s="249">
        <v>0</v>
      </c>
      <c r="F19" s="249">
        <v>0</v>
      </c>
      <c r="G19" s="249">
        <v>0</v>
      </c>
      <c r="H19" s="249">
        <v>0</v>
      </c>
      <c r="I19" s="249">
        <v>0</v>
      </c>
      <c r="J19" s="238">
        <v>0</v>
      </c>
      <c r="K19" s="336"/>
      <c r="L19" s="336"/>
      <c r="M19" s="249">
        <v>0</v>
      </c>
      <c r="N19" s="263">
        <v>0</v>
      </c>
      <c r="O19" s="337"/>
      <c r="P19" s="6"/>
    </row>
    <row r="20" spans="2:16" s="2" customFormat="1" ht="18" customHeight="1">
      <c r="B20" s="5"/>
      <c r="C20" s="283" t="s">
        <v>108</v>
      </c>
      <c r="D20" s="249">
        <v>0</v>
      </c>
      <c r="E20" s="249">
        <v>0</v>
      </c>
      <c r="F20" s="249">
        <v>4.0281</v>
      </c>
      <c r="G20" s="249">
        <v>0</v>
      </c>
      <c r="H20" s="249">
        <v>0</v>
      </c>
      <c r="I20" s="249">
        <v>0</v>
      </c>
      <c r="J20" s="238">
        <v>4.0281</v>
      </c>
      <c r="K20" s="336"/>
      <c r="L20" s="336"/>
      <c r="M20" s="249">
        <v>0</v>
      </c>
      <c r="N20" s="263">
        <v>0</v>
      </c>
      <c r="O20" s="337"/>
      <c r="P20" s="6"/>
    </row>
    <row r="21" spans="2:16" s="2" customFormat="1" ht="18" customHeight="1">
      <c r="B21" s="10"/>
      <c r="C21" s="288" t="s">
        <v>11</v>
      </c>
      <c r="D21" s="238">
        <v>0</v>
      </c>
      <c r="E21" s="238">
        <v>0</v>
      </c>
      <c r="F21" s="238">
        <v>9.7562</v>
      </c>
      <c r="G21" s="238">
        <v>0</v>
      </c>
      <c r="H21" s="238">
        <v>0</v>
      </c>
      <c r="I21" s="238">
        <v>0</v>
      </c>
      <c r="J21" s="238">
        <v>9.7562</v>
      </c>
      <c r="K21" s="238">
        <v>0</v>
      </c>
      <c r="L21" s="238">
        <v>0</v>
      </c>
      <c r="M21" s="238">
        <v>0</v>
      </c>
      <c r="N21" s="264">
        <v>0</v>
      </c>
      <c r="O21" s="337"/>
      <c r="P21" s="6"/>
    </row>
    <row r="22" spans="2:16" s="253" customFormat="1" ht="30" customHeight="1">
      <c r="B22" s="255"/>
      <c r="C22" s="298" t="s">
        <v>13</v>
      </c>
      <c r="D22" s="256"/>
      <c r="E22" s="256"/>
      <c r="F22" s="256"/>
      <c r="G22" s="256"/>
      <c r="H22" s="256"/>
      <c r="I22" s="256"/>
      <c r="J22" s="256"/>
      <c r="K22" s="260"/>
      <c r="L22" s="260"/>
      <c r="M22" s="260"/>
      <c r="N22" s="338"/>
      <c r="O22" s="335"/>
      <c r="P22" s="254"/>
    </row>
    <row r="23" spans="2:16" s="2" customFormat="1" ht="18" customHeight="1">
      <c r="B23" s="7"/>
      <c r="C23" s="283" t="s">
        <v>106</v>
      </c>
      <c r="D23" s="249">
        <v>0</v>
      </c>
      <c r="E23" s="249">
        <v>0</v>
      </c>
      <c r="F23" s="249">
        <v>0</v>
      </c>
      <c r="G23" s="249">
        <v>0</v>
      </c>
      <c r="H23" s="249">
        <v>0</v>
      </c>
      <c r="I23" s="249">
        <v>0</v>
      </c>
      <c r="J23" s="238">
        <v>0</v>
      </c>
      <c r="K23" s="336"/>
      <c r="L23" s="336"/>
      <c r="M23" s="249">
        <v>0</v>
      </c>
      <c r="N23" s="263">
        <v>0</v>
      </c>
      <c r="O23" s="337"/>
      <c r="P23" s="6"/>
    </row>
    <row r="24" spans="2:16" s="2" customFormat="1" ht="18" customHeight="1">
      <c r="B24" s="7"/>
      <c r="C24" s="283" t="s">
        <v>107</v>
      </c>
      <c r="D24" s="249">
        <v>0</v>
      </c>
      <c r="E24" s="249">
        <v>0</v>
      </c>
      <c r="F24" s="249">
        <v>4.0281</v>
      </c>
      <c r="G24" s="249">
        <v>0</v>
      </c>
      <c r="H24" s="249">
        <v>0</v>
      </c>
      <c r="I24" s="249">
        <v>0</v>
      </c>
      <c r="J24" s="238">
        <v>4.0281</v>
      </c>
      <c r="K24" s="336"/>
      <c r="L24" s="336"/>
      <c r="M24" s="249">
        <v>0</v>
      </c>
      <c r="N24" s="263">
        <v>0</v>
      </c>
      <c r="O24" s="337"/>
      <c r="P24" s="6"/>
    </row>
    <row r="25" spans="2:16" s="2" customFormat="1" ht="18" customHeight="1">
      <c r="B25" s="7"/>
      <c r="C25" s="466" t="s">
        <v>188</v>
      </c>
      <c r="D25" s="249">
        <v>0</v>
      </c>
      <c r="E25" s="249">
        <v>0</v>
      </c>
      <c r="F25" s="249">
        <v>0</v>
      </c>
      <c r="G25" s="249">
        <v>0</v>
      </c>
      <c r="H25" s="249">
        <v>0</v>
      </c>
      <c r="I25" s="249">
        <v>0</v>
      </c>
      <c r="J25" s="238">
        <v>0</v>
      </c>
      <c r="K25" s="336"/>
      <c r="L25" s="336"/>
      <c r="M25" s="249">
        <v>0</v>
      </c>
      <c r="N25" s="263">
        <v>0</v>
      </c>
      <c r="O25" s="337"/>
      <c r="P25" s="6"/>
    </row>
    <row r="26" spans="2:16" s="2" customFormat="1" ht="18" customHeight="1">
      <c r="B26" s="5"/>
      <c r="C26" s="283" t="s">
        <v>108</v>
      </c>
      <c r="D26" s="249">
        <v>0</v>
      </c>
      <c r="E26" s="249">
        <v>0</v>
      </c>
      <c r="F26" s="249">
        <v>5.7281</v>
      </c>
      <c r="G26" s="249">
        <v>0</v>
      </c>
      <c r="H26" s="249">
        <v>0</v>
      </c>
      <c r="I26" s="249">
        <v>0</v>
      </c>
      <c r="J26" s="238">
        <v>5.7281</v>
      </c>
      <c r="K26" s="336"/>
      <c r="L26" s="336"/>
      <c r="M26" s="249">
        <v>0</v>
      </c>
      <c r="N26" s="263">
        <v>0</v>
      </c>
      <c r="O26" s="337"/>
      <c r="P26" s="6"/>
    </row>
    <row r="27" spans="2:16" s="2" customFormat="1" ht="18" customHeight="1">
      <c r="B27" s="7"/>
      <c r="C27" s="288" t="s">
        <v>11</v>
      </c>
      <c r="D27" s="238">
        <v>0</v>
      </c>
      <c r="E27" s="238">
        <v>0</v>
      </c>
      <c r="F27" s="238">
        <v>9.7562</v>
      </c>
      <c r="G27" s="238">
        <v>0</v>
      </c>
      <c r="H27" s="238">
        <v>0</v>
      </c>
      <c r="I27" s="238">
        <v>0</v>
      </c>
      <c r="J27" s="238">
        <v>9.7562</v>
      </c>
      <c r="K27" s="238">
        <v>0</v>
      </c>
      <c r="L27" s="238">
        <v>0</v>
      </c>
      <c r="M27" s="238">
        <v>0</v>
      </c>
      <c r="N27" s="264">
        <v>0</v>
      </c>
      <c r="O27" s="337"/>
      <c r="P27" s="6"/>
    </row>
    <row r="28" spans="2:16" s="2" customFormat="1" ht="49.5" customHeight="1">
      <c r="B28" s="7"/>
      <c r="C28" s="288" t="s">
        <v>14</v>
      </c>
      <c r="D28" s="238">
        <v>0</v>
      </c>
      <c r="E28" s="238">
        <v>0</v>
      </c>
      <c r="F28" s="238">
        <v>19.5124</v>
      </c>
      <c r="G28" s="238">
        <v>0</v>
      </c>
      <c r="H28" s="238">
        <v>0</v>
      </c>
      <c r="I28" s="238">
        <v>0</v>
      </c>
      <c r="J28" s="238">
        <v>19.5124</v>
      </c>
      <c r="K28" s="238">
        <v>0</v>
      </c>
      <c r="L28" s="238">
        <v>0</v>
      </c>
      <c r="M28" s="238">
        <v>0</v>
      </c>
      <c r="N28" s="264">
        <v>0</v>
      </c>
      <c r="O28" s="337"/>
      <c r="P28" s="6"/>
    </row>
    <row r="29" spans="2:16" s="2" customFormat="1" ht="30" customHeight="1">
      <c r="B29" s="7"/>
      <c r="C29" s="305" t="s">
        <v>19</v>
      </c>
      <c r="D29" s="238">
        <v>0</v>
      </c>
      <c r="E29" s="238">
        <v>0</v>
      </c>
      <c r="F29" s="238">
        <v>219.586834</v>
      </c>
      <c r="G29" s="238">
        <v>0</v>
      </c>
      <c r="H29" s="238">
        <v>0</v>
      </c>
      <c r="I29" s="238">
        <v>0</v>
      </c>
      <c r="J29" s="238">
        <v>219.586834</v>
      </c>
      <c r="K29" s="238">
        <v>0</v>
      </c>
      <c r="L29" s="238">
        <v>0</v>
      </c>
      <c r="M29" s="238">
        <v>547.9886599549839</v>
      </c>
      <c r="N29" s="264">
        <v>42.017555985623446</v>
      </c>
      <c r="O29" s="337"/>
      <c r="P29" s="6"/>
    </row>
    <row r="30" spans="2:16" s="253" customFormat="1" ht="30" customHeight="1">
      <c r="B30" s="258"/>
      <c r="C30" s="298" t="s">
        <v>24</v>
      </c>
      <c r="D30" s="252"/>
      <c r="E30" s="252"/>
      <c r="F30" s="252"/>
      <c r="G30" s="252"/>
      <c r="H30" s="252"/>
      <c r="I30" s="252"/>
      <c r="J30" s="252"/>
      <c r="K30" s="252"/>
      <c r="L30" s="252"/>
      <c r="M30" s="252"/>
      <c r="N30" s="339"/>
      <c r="O30" s="335"/>
      <c r="P30" s="254"/>
    </row>
    <row r="31" spans="2:16" s="2" customFormat="1" ht="18" customHeight="1">
      <c r="B31" s="10"/>
      <c r="C31" s="288" t="s">
        <v>90</v>
      </c>
      <c r="D31" s="249">
        <v>0</v>
      </c>
      <c r="E31" s="249">
        <v>0</v>
      </c>
      <c r="F31" s="249">
        <v>19.831598</v>
      </c>
      <c r="G31" s="249">
        <v>0</v>
      </c>
      <c r="H31" s="249">
        <v>0</v>
      </c>
      <c r="I31" s="249">
        <v>0</v>
      </c>
      <c r="J31" s="238">
        <v>19.831598</v>
      </c>
      <c r="K31" s="249">
        <v>0</v>
      </c>
      <c r="L31" s="249">
        <v>0</v>
      </c>
      <c r="M31" s="249">
        <v>4.93075701</v>
      </c>
      <c r="N31" s="263">
        <v>0</v>
      </c>
      <c r="O31" s="337"/>
      <c r="P31" s="153"/>
    </row>
    <row r="32" spans="2:16" s="2" customFormat="1" ht="18" customHeight="1">
      <c r="B32" s="11"/>
      <c r="C32" s="324" t="s">
        <v>91</v>
      </c>
      <c r="D32" s="250">
        <v>0</v>
      </c>
      <c r="E32" s="250">
        <v>0</v>
      </c>
      <c r="F32" s="250">
        <v>18.174274</v>
      </c>
      <c r="G32" s="250">
        <v>0</v>
      </c>
      <c r="H32" s="250">
        <v>0</v>
      </c>
      <c r="I32" s="250">
        <v>0</v>
      </c>
      <c r="J32" s="239">
        <v>18.174274</v>
      </c>
      <c r="K32" s="250">
        <v>0</v>
      </c>
      <c r="L32" s="250">
        <v>0</v>
      </c>
      <c r="M32" s="250">
        <v>4.278909</v>
      </c>
      <c r="N32" s="340">
        <v>0</v>
      </c>
      <c r="O32" s="333"/>
      <c r="P32" s="6"/>
    </row>
    <row r="33" spans="2:16" s="2" customFormat="1" ht="90" customHeight="1">
      <c r="B33" s="402" t="s">
        <v>174</v>
      </c>
      <c r="C33" s="403"/>
      <c r="D33" s="403"/>
      <c r="E33" s="403"/>
      <c r="F33" s="403"/>
      <c r="G33" s="403"/>
      <c r="H33" s="403"/>
      <c r="I33" s="403"/>
      <c r="J33" s="403"/>
      <c r="K33" s="403"/>
      <c r="L33" s="403"/>
      <c r="M33" s="403"/>
      <c r="N33" s="403"/>
      <c r="O33" s="341"/>
      <c r="P33" s="6"/>
    </row>
    <row r="34" spans="2:16" s="2" customFormat="1" ht="18" customHeight="1">
      <c r="B34" s="8"/>
      <c r="C34" s="288"/>
      <c r="E34" s="12"/>
      <c r="F34" s="12"/>
      <c r="G34" s="12"/>
      <c r="H34" s="12"/>
      <c r="I34" s="12"/>
      <c r="J34" s="12"/>
      <c r="K34" s="12"/>
      <c r="L34" s="12"/>
      <c r="M34" s="12"/>
      <c r="P34" s="6"/>
    </row>
    <row r="35" ht="14.25">
      <c r="O35" s="342"/>
    </row>
    <row r="36" ht="14.25">
      <c r="O36" s="342"/>
    </row>
  </sheetData>
  <sheetProtection formatCells="0" formatColumns="0" formatRows="0"/>
  <mergeCells count="5">
    <mergeCell ref="C5:N5"/>
    <mergeCell ref="B33:N33"/>
    <mergeCell ref="C2:N2"/>
    <mergeCell ref="C3:N3"/>
    <mergeCell ref="C4:N4"/>
  </mergeCells>
  <conditionalFormatting sqref="D28:N29 M10:N14 J10:J13 K21:L21 M17:N21 D17:J21 K27:L27 M23:N27 D23:J27 D10:I14 J14:L14 D31:N32">
    <cfRule type="expression" priority="2" dxfId="0" stopIfTrue="1">
      <formula>AND(D10&lt;&gt;"",OR(D10&lt;0,NOT(ISNUMBER(D10))))</formula>
    </cfRule>
  </conditionalFormatting>
  <printOptions/>
  <pageMargins left="0.75" right="0.75" top="1" bottom="1" header="0.5" footer="0.5"/>
  <pageSetup fitToHeight="1" fitToWidth="1" horizontalDpi="600" verticalDpi="600" orientation="portrait" paperSize="9" scale="50" r:id="rId1"/>
  <headerFooter alignWithMargins="0">
    <oddFooter>&amp;C2010 Triennial Central Bank Survey</oddFooter>
  </headerFooter>
</worksheet>
</file>

<file path=xl/worksheets/sheet8.xml><?xml version="1.0" encoding="utf-8"?>
<worksheet xmlns="http://schemas.openxmlformats.org/spreadsheetml/2006/main" xmlns:r="http://schemas.openxmlformats.org/officeDocument/2006/relationships">
  <sheetPr codeName="Sheet9">
    <tabColor indexed="43"/>
    <pageSetUpPr fitToPage="1"/>
  </sheetPr>
  <dimension ref="A1:P44"/>
  <sheetViews>
    <sheetView zoomScale="60" zoomScaleNormal="60" zoomScalePageLayoutView="0" workbookViewId="0" topLeftCell="A1">
      <pane xSplit="3" ySplit="14" topLeftCell="D15" activePane="bottomRight" state="frozen"/>
      <selection pane="topLeft" activeCell="AS48" sqref="AS48"/>
      <selection pane="topRight" activeCell="AS48" sqref="AS48"/>
      <selection pane="bottomLeft" activeCell="AS48" sqref="AS48"/>
      <selection pane="bottomRight" activeCell="M34" sqref="M34"/>
    </sheetView>
  </sheetViews>
  <sheetFormatPr defaultColWidth="9.00390625" defaultRowHeight="12"/>
  <cols>
    <col min="1" max="1" width="2.375" style="74" customWidth="1"/>
    <col min="2" max="2" width="9.125" style="74" customWidth="1"/>
    <col min="3" max="3" width="28.375" style="74" customWidth="1"/>
    <col min="4" max="4" width="9.125" style="74" customWidth="1"/>
    <col min="5" max="5" width="13.875" style="74" customWidth="1"/>
    <col min="6" max="6" width="16.25390625" style="74" customWidth="1"/>
    <col min="7" max="7" width="13.875" style="74" customWidth="1"/>
    <col min="8" max="10" width="9.125" style="74" customWidth="1"/>
    <col min="11" max="11" width="13.125" style="74" customWidth="1"/>
    <col min="12" max="12" width="10.875" style="74" customWidth="1"/>
    <col min="13" max="13" width="9.125" style="74" customWidth="1"/>
    <col min="14" max="14" width="15.625" style="74" bestFit="1" customWidth="1"/>
    <col min="15" max="16384" width="9.125" style="74" customWidth="1"/>
  </cols>
  <sheetData>
    <row r="1" spans="1:16" s="30" customFormat="1" ht="18" customHeight="1">
      <c r="A1" s="26" t="s">
        <v>28</v>
      </c>
      <c r="B1" s="27"/>
      <c r="C1" s="27"/>
      <c r="D1" s="28"/>
      <c r="E1" s="28"/>
      <c r="F1" s="28"/>
      <c r="G1" s="28"/>
      <c r="H1" s="28"/>
      <c r="I1" s="28"/>
      <c r="J1" s="28"/>
      <c r="K1" s="28"/>
      <c r="L1" s="28"/>
      <c r="M1" s="28"/>
      <c r="N1" s="28"/>
      <c r="O1" s="29"/>
      <c r="P1" s="29"/>
    </row>
    <row r="2" spans="1:16" s="30" customFormat="1" ht="18" customHeight="1">
      <c r="A2" s="31"/>
      <c r="B2" s="32"/>
      <c r="C2" s="32"/>
      <c r="D2" s="33"/>
      <c r="E2" s="34"/>
      <c r="F2" s="33"/>
      <c r="G2" s="33"/>
      <c r="H2" s="33"/>
      <c r="I2" s="33"/>
      <c r="J2" s="33"/>
      <c r="K2" s="33"/>
      <c r="L2" s="33"/>
      <c r="M2" s="33"/>
      <c r="N2" s="33"/>
      <c r="O2" s="33"/>
      <c r="P2" s="35"/>
    </row>
    <row r="3" spans="1:16" s="30" customFormat="1" ht="18" customHeight="1" thickBot="1">
      <c r="A3" s="32"/>
      <c r="B3" s="36" t="s">
        <v>1</v>
      </c>
      <c r="C3" s="36"/>
      <c r="D3" s="33"/>
      <c r="E3" s="33"/>
      <c r="F3" s="33"/>
      <c r="G3" s="33"/>
      <c r="H3" s="33"/>
      <c r="I3" s="33"/>
      <c r="J3" s="33"/>
      <c r="K3" s="33"/>
      <c r="L3" s="33"/>
      <c r="M3" s="33"/>
      <c r="N3" s="33"/>
      <c r="O3" s="33"/>
      <c r="P3" s="37"/>
    </row>
    <row r="4" spans="1:16" s="30" customFormat="1" ht="18" customHeight="1" thickBot="1">
      <c r="A4" s="32"/>
      <c r="B4" s="36" t="s">
        <v>2</v>
      </c>
      <c r="C4" s="36"/>
      <c r="D4" s="33"/>
      <c r="E4" s="33"/>
      <c r="F4" s="33"/>
      <c r="G4" s="33"/>
      <c r="H4" s="33"/>
      <c r="I4" s="33"/>
      <c r="J4" s="33"/>
      <c r="K4" s="33"/>
      <c r="L4" s="33"/>
      <c r="M4" s="33"/>
      <c r="N4" s="75" t="s">
        <v>109</v>
      </c>
      <c r="O4" s="76">
        <v>0.005</v>
      </c>
      <c r="P4" s="37"/>
    </row>
    <row r="5" spans="1:16" s="30" customFormat="1" ht="18" customHeight="1">
      <c r="A5" s="31"/>
      <c r="B5" s="32"/>
      <c r="C5" s="32"/>
      <c r="D5" s="33"/>
      <c r="E5" s="33"/>
      <c r="F5" s="33"/>
      <c r="G5" s="33"/>
      <c r="H5" s="33"/>
      <c r="I5" s="33"/>
      <c r="J5" s="33"/>
      <c r="K5" s="33"/>
      <c r="L5" s="33"/>
      <c r="M5" s="33"/>
      <c r="N5" s="33"/>
      <c r="O5" s="33"/>
      <c r="P5" s="37"/>
    </row>
    <row r="6" spans="1:16" s="30" customFormat="1" ht="18" customHeight="1">
      <c r="A6" s="36"/>
      <c r="B6" s="36" t="s">
        <v>60</v>
      </c>
      <c r="C6" s="36"/>
      <c r="D6" s="33"/>
      <c r="E6" s="33"/>
      <c r="F6" s="33"/>
      <c r="G6" s="33"/>
      <c r="H6" s="33"/>
      <c r="I6" s="33"/>
      <c r="J6" s="33"/>
      <c r="K6" s="33"/>
      <c r="L6" s="33"/>
      <c r="M6" s="33"/>
      <c r="N6" s="33"/>
      <c r="O6" s="33"/>
      <c r="P6" s="37"/>
    </row>
    <row r="7" spans="1:16" s="30" customFormat="1" ht="18" customHeight="1">
      <c r="A7" s="36"/>
      <c r="B7" s="36" t="s">
        <v>104</v>
      </c>
      <c r="C7" s="36"/>
      <c r="D7" s="33"/>
      <c r="E7" s="33"/>
      <c r="F7" s="33"/>
      <c r="G7" s="33"/>
      <c r="H7" s="33"/>
      <c r="I7" s="33"/>
      <c r="J7" s="33"/>
      <c r="K7" s="33"/>
      <c r="L7" s="33"/>
      <c r="M7" s="33"/>
      <c r="N7" s="33"/>
      <c r="O7" s="33"/>
      <c r="P7" s="37"/>
    </row>
    <row r="8" spans="1:16" s="30" customFormat="1" ht="18" customHeight="1">
      <c r="A8" s="36"/>
      <c r="B8" s="38" t="s">
        <v>3</v>
      </c>
      <c r="C8" s="38"/>
      <c r="D8" s="33"/>
      <c r="E8" s="33"/>
      <c r="F8" s="33"/>
      <c r="G8" s="33"/>
      <c r="H8" s="33"/>
      <c r="I8" s="33"/>
      <c r="J8" s="33"/>
      <c r="K8" s="33"/>
      <c r="L8" s="33"/>
      <c r="M8" s="33"/>
      <c r="N8" s="33"/>
      <c r="O8" s="33"/>
      <c r="P8" s="37"/>
    </row>
    <row r="9" spans="1:16" s="30" customFormat="1" ht="18" customHeight="1">
      <c r="A9" s="36"/>
      <c r="B9" s="38"/>
      <c r="C9" s="38"/>
      <c r="D9" s="33"/>
      <c r="E9" s="33"/>
      <c r="F9" s="33"/>
      <c r="G9" s="33"/>
      <c r="H9" s="33"/>
      <c r="I9" s="33"/>
      <c r="J9" s="33"/>
      <c r="K9" s="33"/>
      <c r="L9" s="33"/>
      <c r="M9" s="33"/>
      <c r="N9" s="33"/>
      <c r="O9" s="33"/>
      <c r="P9" s="37"/>
    </row>
    <row r="10" spans="1:16" s="30" customFormat="1" ht="18" customHeight="1">
      <c r="A10" s="36"/>
      <c r="B10" s="38"/>
      <c r="C10" s="38"/>
      <c r="D10" s="33"/>
      <c r="E10" s="33"/>
      <c r="F10" s="33"/>
      <c r="G10" s="33"/>
      <c r="H10" s="33"/>
      <c r="I10" s="33"/>
      <c r="J10" s="33"/>
      <c r="K10" s="33"/>
      <c r="L10" s="33"/>
      <c r="M10" s="33"/>
      <c r="N10" s="33"/>
      <c r="O10" s="33"/>
      <c r="P10" s="37"/>
    </row>
    <row r="11" spans="1:16" s="30" customFormat="1" ht="18" customHeight="1">
      <c r="A11" s="36"/>
      <c r="B11" s="38"/>
      <c r="C11" s="38"/>
      <c r="D11" s="33"/>
      <c r="E11" s="33"/>
      <c r="F11" s="33"/>
      <c r="G11" s="33"/>
      <c r="H11" s="33"/>
      <c r="I11" s="33"/>
      <c r="J11" s="33"/>
      <c r="K11" s="33"/>
      <c r="L11" s="33"/>
      <c r="M11" s="33"/>
      <c r="N11" s="33"/>
      <c r="O11" s="33"/>
      <c r="P11" s="37"/>
    </row>
    <row r="12" spans="1:16" s="30" customFormat="1" ht="18" customHeight="1">
      <c r="A12" s="36"/>
      <c r="B12" s="38"/>
      <c r="C12" s="38"/>
      <c r="D12" s="33"/>
      <c r="E12" s="33"/>
      <c r="F12" s="33"/>
      <c r="G12" s="33"/>
      <c r="H12" s="33"/>
      <c r="I12" s="33"/>
      <c r="J12" s="33"/>
      <c r="K12" s="33"/>
      <c r="L12" s="33"/>
      <c r="M12" s="33"/>
      <c r="N12" s="33"/>
      <c r="O12" s="33"/>
      <c r="P12" s="37"/>
    </row>
    <row r="13" spans="1:16" s="47" customFormat="1" ht="33.75" customHeight="1">
      <c r="A13" s="109"/>
      <c r="B13" s="110" t="s">
        <v>4</v>
      </c>
      <c r="C13" s="111"/>
      <c r="D13" s="112" t="s">
        <v>29</v>
      </c>
      <c r="E13" s="113"/>
      <c r="F13" s="113"/>
      <c r="G13" s="113"/>
      <c r="H13" s="113"/>
      <c r="I13" s="114"/>
      <c r="J13" s="114"/>
      <c r="K13" s="115" t="s">
        <v>30</v>
      </c>
      <c r="L13" s="116" t="s">
        <v>31</v>
      </c>
      <c r="M13" s="116" t="s">
        <v>32</v>
      </c>
      <c r="N13" s="116" t="s">
        <v>31</v>
      </c>
      <c r="P13" s="56"/>
    </row>
    <row r="14" spans="1:16" s="47" customFormat="1" ht="58.5" customHeight="1">
      <c r="A14" s="48"/>
      <c r="B14" s="100"/>
      <c r="C14" s="100"/>
      <c r="D14" s="51" t="s">
        <v>33</v>
      </c>
      <c r="E14" s="117" t="s">
        <v>88</v>
      </c>
      <c r="F14" s="117" t="s">
        <v>89</v>
      </c>
      <c r="G14" s="117" t="s">
        <v>124</v>
      </c>
      <c r="H14" s="117" t="s">
        <v>56</v>
      </c>
      <c r="I14" s="51" t="s">
        <v>31</v>
      </c>
      <c r="J14" s="51" t="s">
        <v>34</v>
      </c>
      <c r="K14" s="118" t="s">
        <v>35</v>
      </c>
      <c r="L14" s="119" t="s">
        <v>36</v>
      </c>
      <c r="M14" s="119" t="s">
        <v>37</v>
      </c>
      <c r="N14" s="119" t="s">
        <v>92</v>
      </c>
      <c r="P14" s="56"/>
    </row>
    <row r="15" spans="1:14" s="47" customFormat="1" ht="18" customHeight="1">
      <c r="A15" s="52"/>
      <c r="B15" s="53" t="s">
        <v>38</v>
      </c>
      <c r="C15" s="54"/>
      <c r="D15" s="55"/>
      <c r="E15" s="55"/>
      <c r="F15" s="55"/>
      <c r="G15" s="55"/>
      <c r="H15" s="55"/>
      <c r="I15" s="55"/>
      <c r="J15" s="55"/>
      <c r="K15" s="55"/>
      <c r="L15" s="55"/>
      <c r="M15" s="158"/>
      <c r="N15" s="158"/>
    </row>
    <row r="16" spans="1:14" s="47" customFormat="1" ht="18" customHeight="1">
      <c r="A16" s="57"/>
      <c r="B16" s="58" t="s">
        <v>106</v>
      </c>
      <c r="C16" s="59"/>
      <c r="D16" s="157"/>
      <c r="E16" s="157"/>
      <c r="F16" s="157"/>
      <c r="G16" s="157"/>
      <c r="H16" s="157"/>
      <c r="I16" s="157"/>
      <c r="J16" s="87">
        <f>+IF(3!J14&lt;&gt;"",IF((1+OUT_3_Check!$O$4)*SUM(3!D14:I14)&lt;3!J14,1,IF((1-OUT_3_Check!$O$4)*SUM(3!D14:I14)&gt;3!J14,1,0)),IF(SUM(3!D14:I14)&lt;&gt;0,1,0))</f>
        <v>0</v>
      </c>
      <c r="K16" s="61"/>
      <c r="L16" s="61"/>
      <c r="M16" s="157"/>
      <c r="N16" s="157"/>
    </row>
    <row r="17" spans="1:14" s="47" customFormat="1" ht="18" customHeight="1">
      <c r="A17" s="60"/>
      <c r="B17" s="58" t="s">
        <v>107</v>
      </c>
      <c r="C17" s="59"/>
      <c r="D17" s="157"/>
      <c r="E17" s="157"/>
      <c r="F17" s="157"/>
      <c r="G17" s="157"/>
      <c r="H17" s="157"/>
      <c r="I17" s="157"/>
      <c r="J17" s="87">
        <f>+IF(3!J15&lt;&gt;"",IF((1+OUT_3_Check!$O$4)*SUM(3!D15:I15)&lt;3!J15,1,IF((1-OUT_3_Check!$O$4)*SUM(3!D15:I15)&gt;3!J15,1,0)),IF(SUM(3!D15:I15)&lt;&gt;0,1,0))</f>
        <v>0</v>
      </c>
      <c r="K17" s="61"/>
      <c r="L17" s="61"/>
      <c r="M17" s="157"/>
      <c r="N17" s="157"/>
    </row>
    <row r="18" spans="1:14" s="47" customFormat="1" ht="18" customHeight="1">
      <c r="A18" s="60"/>
      <c r="B18" s="58" t="s">
        <v>108</v>
      </c>
      <c r="C18" s="59"/>
      <c r="D18" s="157"/>
      <c r="E18" s="157"/>
      <c r="F18" s="157"/>
      <c r="G18" s="157"/>
      <c r="H18" s="157"/>
      <c r="I18" s="157"/>
      <c r="J18" s="87">
        <f>+IF(3!J16&lt;&gt;"",IF((1+OUT_3_Check!$O$4)*SUM(3!D16:I16)&lt;3!J16,1,IF((1-OUT_3_Check!$O$4)*SUM(3!D16:I16)&gt;3!J16,1,0)),IF(SUM(3!D16:I16)&lt;&gt;0,1,0))</f>
        <v>0</v>
      </c>
      <c r="K18" s="61"/>
      <c r="L18" s="61"/>
      <c r="M18" s="157"/>
      <c r="N18" s="157"/>
    </row>
    <row r="19" spans="1:14" s="47" customFormat="1" ht="18" customHeight="1">
      <c r="A19" s="60"/>
      <c r="B19" s="59" t="s">
        <v>11</v>
      </c>
      <c r="C19" s="59"/>
      <c r="D19" s="77">
        <f>+IF(3!D17&lt;&gt;"",IF((1+OUT_3_Check!$O$4)*SUM(3!D14:D16)&lt;3!D17,1,IF((1-OUT_3_Check!$O$4)*SUM(3!D14:D16)&gt;3!D17,1,0)),IF(SUM(3!D14:D16)&lt;&gt;0,1,0))</f>
        <v>0</v>
      </c>
      <c r="E19" s="77">
        <f>+IF(3!E17&lt;&gt;"",IF((1+OUT_3_Check!$O$4)*SUM(3!E14:E16)&lt;3!E17,1,IF((1-OUT_3_Check!$O$4)*SUM(3!E14:E16)&gt;3!E17,1,0)),IF(SUM(3!E14:E16)&lt;&gt;0,1,0))</f>
        <v>0</v>
      </c>
      <c r="F19" s="77">
        <f>+IF(3!F17&lt;&gt;"",IF((1+OUT_3_Check!$O$4)*SUM(3!F14:F16)&lt;3!F17,1,IF((1-OUT_3_Check!$O$4)*SUM(3!F14:F16)&gt;3!F17,1,0)),IF(SUM(3!F14:F16)&lt;&gt;0,1,0))</f>
        <v>1</v>
      </c>
      <c r="G19" s="77">
        <f>+IF(3!G17&lt;&gt;"",IF((1+OUT_3_Check!$O$4)*SUM(3!G14:G16)&lt;3!G17,1,IF((1-OUT_3_Check!$O$4)*SUM(3!G14:G16)&gt;3!G17,1,0)),IF(SUM(3!G14:G16)&lt;&gt;0,1,0))</f>
        <v>0</v>
      </c>
      <c r="H19" s="77">
        <f>+IF(3!H17&lt;&gt;"",IF((1+OUT_3_Check!$O$4)*SUM(3!H14:H16)&lt;3!H17,1,IF((1-OUT_3_Check!$O$4)*SUM(3!H14:H16)&gt;3!H17,1,0)),IF(SUM(3!H14:H16)&lt;&gt;0,1,0))</f>
        <v>0</v>
      </c>
      <c r="I19" s="77">
        <f>+IF(3!I17&lt;&gt;"",IF((1+OUT_3_Check!$O$4)*SUM(3!I14:I16)&lt;3!I17,1,IF((1-OUT_3_Check!$O$4)*SUM(3!I14:I16)&gt;3!I17,1,0)),IF(SUM(3!I14:I16)&lt;&gt;0,1,0))</f>
        <v>0</v>
      </c>
      <c r="J19" s="87">
        <f>+IF(3!J17&lt;&gt;"",IF((1+OUT_3_Check!$O$4)*SUM(3!D17:I17)&lt;3!J17,1,IF((1-OUT_3_Check!$O$4)*SUM(3!D17:I17)&gt;3!J17,1,0)),IF(SUM(3!D17:I17)&lt;&gt;0,1,0))</f>
        <v>0</v>
      </c>
      <c r="K19" s="157"/>
      <c r="L19" s="157"/>
      <c r="M19" s="77">
        <f>+IF(3!M17&lt;&gt;"",IF((1+OUT_3_Check!$O$4)*SUM(3!M14:M16)&lt;3!M17,1,IF((1-OUT_3_Check!$O$4)*SUM(3!M14:M16)&gt;3!M17,1,0)),IF(SUM(3!M14:M16)&lt;&gt;0,1,0))</f>
        <v>1</v>
      </c>
      <c r="N19" s="77">
        <f>+IF(3!N17&lt;&gt;"",IF((1+OUT_3_Check!$O$4)*SUM(3!N14:N16)&lt;3!N17,1,IF((1-OUT_3_Check!$O$4)*SUM(3!N14:N16)&gt;3!N17,1,0)),IF(SUM(3!N14:N16)&lt;&gt;0,1,0))</f>
        <v>1</v>
      </c>
    </row>
    <row r="20" spans="1:14" s="47" customFormat="1" ht="18" customHeight="1">
      <c r="A20" s="60"/>
      <c r="B20" s="62"/>
      <c r="C20" s="62"/>
      <c r="D20" s="63"/>
      <c r="E20" s="63"/>
      <c r="F20" s="63"/>
      <c r="G20" s="63"/>
      <c r="H20" s="63"/>
      <c r="I20" s="63"/>
      <c r="J20" s="159"/>
      <c r="K20" s="159"/>
      <c r="L20" s="159"/>
      <c r="M20" s="159"/>
      <c r="N20" s="159"/>
    </row>
    <row r="21" spans="1:14" s="47" customFormat="1" ht="18" customHeight="1">
      <c r="A21" s="64"/>
      <c r="B21" s="53" t="s">
        <v>18</v>
      </c>
      <c r="C21" s="54"/>
      <c r="D21" s="55"/>
      <c r="E21" s="55"/>
      <c r="F21" s="55"/>
      <c r="G21" s="55"/>
      <c r="H21" s="55"/>
      <c r="I21" s="55"/>
      <c r="J21" s="158"/>
      <c r="K21" s="158"/>
      <c r="L21" s="158"/>
      <c r="M21" s="158"/>
      <c r="N21" s="158"/>
    </row>
    <row r="22" spans="1:14" s="47" customFormat="1" ht="18" customHeight="1">
      <c r="A22" s="64"/>
      <c r="B22" s="53" t="s">
        <v>12</v>
      </c>
      <c r="C22" s="54"/>
      <c r="D22" s="158"/>
      <c r="E22" s="158"/>
      <c r="F22" s="158"/>
      <c r="G22" s="158"/>
      <c r="H22" s="158"/>
      <c r="I22" s="158"/>
      <c r="J22" s="158"/>
      <c r="K22" s="158"/>
      <c r="L22" s="158"/>
      <c r="M22" s="158"/>
      <c r="N22" s="158"/>
    </row>
    <row r="23" spans="1:14" s="47" customFormat="1" ht="18" customHeight="1">
      <c r="A23" s="64"/>
      <c r="B23" s="58" t="s">
        <v>106</v>
      </c>
      <c r="C23" s="59"/>
      <c r="D23" s="157"/>
      <c r="E23" s="157"/>
      <c r="F23" s="157"/>
      <c r="G23" s="157"/>
      <c r="H23" s="157"/>
      <c r="I23" s="157"/>
      <c r="J23" s="87">
        <f>+IF(3!J21&lt;&gt;"",IF((1+OUT_3_Check!$O$4)*SUM(3!D21:I21)&lt;3!J21,1,IF((1-OUT_3_Check!$O$4)*SUM(3!D21:I21)&gt;3!J21,1,0)),IF(SUM(3!D21:I21)&lt;&gt;0,1,0))</f>
        <v>0</v>
      </c>
      <c r="K23" s="61"/>
      <c r="L23" s="61"/>
      <c r="M23" s="157"/>
      <c r="N23" s="157"/>
    </row>
    <row r="24" spans="1:14" s="47" customFormat="1" ht="18" customHeight="1">
      <c r="A24" s="57"/>
      <c r="B24" s="58" t="s">
        <v>107</v>
      </c>
      <c r="C24" s="59"/>
      <c r="D24" s="157"/>
      <c r="E24" s="157"/>
      <c r="F24" s="157"/>
      <c r="G24" s="157"/>
      <c r="H24" s="157"/>
      <c r="I24" s="157"/>
      <c r="J24" s="87">
        <f>+IF(3!J22&lt;&gt;"",IF((1+OUT_3_Check!$O$4)*SUM(3!D22:I22)&lt;3!J22,1,IF((1-OUT_3_Check!$O$4)*SUM(3!D22:I22)&gt;3!J22,1,0)),IF(SUM(3!D22:I22)&lt;&gt;0,1,0))</f>
        <v>0</v>
      </c>
      <c r="K24" s="61"/>
      <c r="L24" s="61"/>
      <c r="M24" s="157"/>
      <c r="N24" s="157"/>
    </row>
    <row r="25" spans="1:14" s="47" customFormat="1" ht="18" customHeight="1">
      <c r="A25" s="52"/>
      <c r="B25" s="58" t="s">
        <v>108</v>
      </c>
      <c r="C25" s="59"/>
      <c r="D25" s="157"/>
      <c r="E25" s="157"/>
      <c r="F25" s="157"/>
      <c r="G25" s="157"/>
      <c r="H25" s="157"/>
      <c r="I25" s="157"/>
      <c r="J25" s="87">
        <f>+IF(3!J23&lt;&gt;"",IF((1+OUT_3_Check!$O$4)*SUM(3!D23:I23)&lt;3!J23,1,IF((1-OUT_3_Check!$O$4)*SUM(3!D23:I23)&gt;3!J23,1,0)),IF(SUM(3!D23:I23)&lt;&gt;0,1,0))</f>
        <v>0</v>
      </c>
      <c r="K25" s="61"/>
      <c r="L25" s="61"/>
      <c r="M25" s="157"/>
      <c r="N25" s="157"/>
    </row>
    <row r="26" spans="1:14" s="47" customFormat="1" ht="18" customHeight="1">
      <c r="A26" s="64"/>
      <c r="B26" s="59" t="s">
        <v>11</v>
      </c>
      <c r="C26" s="59"/>
      <c r="D26" s="77">
        <f>+IF(3!D24&lt;&gt;"",IF((1+OUT_3_Check!$O$4)*SUM(3!D21:D23)&lt;3!D24,1,IF((1-OUT_3_Check!$O$4)*SUM(3!D21:D23)&gt;3!D24,1,0)),IF(SUM(3!D21:D23)&lt;&gt;0,1,0))</f>
        <v>0</v>
      </c>
      <c r="E26" s="77">
        <f>+IF(3!E24&lt;&gt;"",IF((1+OUT_3_Check!$O$4)*SUM(3!E21:E23)&lt;3!E24,1,IF((1-OUT_3_Check!$O$4)*SUM(3!E21:E23)&gt;3!E24,1,0)),IF(SUM(3!E21:E23)&lt;&gt;0,1,0))</f>
        <v>0</v>
      </c>
      <c r="F26" s="77">
        <f>+IF(3!F24&lt;&gt;"",IF((1+OUT_3_Check!$O$4)*SUM(3!F21:F23)&lt;3!F24,1,IF((1-OUT_3_Check!$O$4)*SUM(3!F21:F23)&gt;3!F24,1,0)),IF(SUM(3!F21:F23)&lt;&gt;0,1,0))</f>
        <v>1</v>
      </c>
      <c r="G26" s="77">
        <f>+IF(3!G24&lt;&gt;"",IF((1+OUT_3_Check!$O$4)*SUM(3!G21:G23)&lt;3!G24,1,IF((1-OUT_3_Check!$O$4)*SUM(3!G21:G23)&gt;3!G24,1,0)),IF(SUM(3!G21:G23)&lt;&gt;0,1,0))</f>
        <v>0</v>
      </c>
      <c r="H26" s="77">
        <f>+IF(3!H24&lt;&gt;"",IF((1+OUT_3_Check!$O$4)*SUM(3!H21:H23)&lt;3!H24,1,IF((1-OUT_3_Check!$O$4)*SUM(3!H21:H23)&gt;3!H24,1,0)),IF(SUM(3!H21:H23)&lt;&gt;0,1,0))</f>
        <v>0</v>
      </c>
      <c r="I26" s="77">
        <f>+IF(3!I24&lt;&gt;"",IF((1+OUT_3_Check!$O$4)*SUM(3!I21:I23)&lt;3!I24,1,IF((1-OUT_3_Check!$O$4)*SUM(3!I21:I23)&gt;3!I24,1,0)),IF(SUM(3!I21:I23)&lt;&gt;0,1,0))</f>
        <v>0</v>
      </c>
      <c r="J26" s="87">
        <f>+IF(3!J24&lt;&gt;"",IF((1+OUT_3_Check!$O$4)*SUM(3!D24:I24)&lt;3!J24,1,IF((1-OUT_3_Check!$O$4)*SUM(3!D24:I24)&gt;3!J24,1,0)),IF(SUM(3!D24:I24)&lt;&gt;0,1,0))</f>
        <v>0</v>
      </c>
      <c r="K26" s="157"/>
      <c r="L26" s="157"/>
      <c r="M26" s="77">
        <f>+IF(3!M24&lt;&gt;"",IF((1+OUT_3_Check!$O$4)*SUM(3!M21:M23)&lt;3!M24,1,IF((1-OUT_3_Check!$O$4)*SUM(3!M21:M23)&gt;3!M24,1,0)),IF(SUM(3!M21:M23)&lt;&gt;0,1,0))</f>
        <v>0</v>
      </c>
      <c r="N26" s="77">
        <f>+IF(3!N24&lt;&gt;"",IF((1+OUT_3_Check!$O$4)*SUM(3!N21:N23)&lt;3!N24,1,IF((1-OUT_3_Check!$O$4)*SUM(3!N21:N23)&gt;3!N24,1,0)),IF(SUM(3!N21:N23)&lt;&gt;0,1,0))</f>
        <v>0</v>
      </c>
    </row>
    <row r="27" spans="1:14" s="47" customFormat="1" ht="18" customHeight="1">
      <c r="A27" s="64"/>
      <c r="B27" s="65"/>
      <c r="C27" s="65"/>
      <c r="D27" s="159"/>
      <c r="E27" s="159"/>
      <c r="F27" s="159"/>
      <c r="G27" s="159"/>
      <c r="H27" s="159"/>
      <c r="I27" s="159"/>
      <c r="J27" s="159"/>
      <c r="K27" s="159"/>
      <c r="L27" s="159"/>
      <c r="M27" s="159"/>
      <c r="N27" s="159"/>
    </row>
    <row r="28" spans="1:14" s="47" customFormat="1" ht="18" customHeight="1">
      <c r="A28" s="57"/>
      <c r="B28" s="53" t="s">
        <v>13</v>
      </c>
      <c r="C28" s="54"/>
      <c r="D28" s="158"/>
      <c r="E28" s="158"/>
      <c r="F28" s="158"/>
      <c r="G28" s="158"/>
      <c r="H28" s="158"/>
      <c r="I28" s="158"/>
      <c r="J28" s="158"/>
      <c r="K28" s="158"/>
      <c r="L28" s="158"/>
      <c r="M28" s="158"/>
      <c r="N28" s="158"/>
    </row>
    <row r="29" spans="1:14" s="47" customFormat="1" ht="18" customHeight="1">
      <c r="A29" s="57"/>
      <c r="B29" s="58" t="s">
        <v>106</v>
      </c>
      <c r="C29" s="59"/>
      <c r="D29" s="157"/>
      <c r="E29" s="157"/>
      <c r="F29" s="157"/>
      <c r="G29" s="157"/>
      <c r="H29" s="157"/>
      <c r="I29" s="157"/>
      <c r="J29" s="87">
        <f>+IF(3!J27&lt;&gt;"",IF((1+OUT_3_Check!$O$4)*SUM(3!D27:I27)&lt;3!J27,1,IF((1-OUT_3_Check!$O$4)*SUM(3!D27:I27)&gt;3!J27,1,0)),IF(SUM(3!D27:I27)&lt;&gt;0,1,0))</f>
        <v>0</v>
      </c>
      <c r="K29" s="61"/>
      <c r="L29" s="61"/>
      <c r="M29" s="157"/>
      <c r="N29" s="157"/>
    </row>
    <row r="30" spans="1:14" s="47" customFormat="1" ht="18" customHeight="1">
      <c r="A30" s="57"/>
      <c r="B30" s="58" t="s">
        <v>107</v>
      </c>
      <c r="C30" s="59"/>
      <c r="D30" s="157"/>
      <c r="E30" s="157"/>
      <c r="F30" s="157"/>
      <c r="G30" s="157"/>
      <c r="H30" s="157"/>
      <c r="I30" s="157"/>
      <c r="J30" s="87">
        <f>+IF(3!J28&lt;&gt;"",IF((1+OUT_3_Check!$O$4)*SUM(3!D28:I28)&lt;3!J28,1,IF((1-OUT_3_Check!$O$4)*SUM(3!D28:I28)&gt;3!J28,1,0)),IF(SUM(3!D28:I28)&lt;&gt;0,1,0))</f>
        <v>0</v>
      </c>
      <c r="K30" s="61"/>
      <c r="L30" s="61"/>
      <c r="M30" s="157"/>
      <c r="N30" s="157"/>
    </row>
    <row r="31" spans="1:14" s="47" customFormat="1" ht="18" customHeight="1">
      <c r="A31" s="52"/>
      <c r="B31" s="58" t="s">
        <v>108</v>
      </c>
      <c r="C31" s="59"/>
      <c r="D31" s="157"/>
      <c r="E31" s="157"/>
      <c r="F31" s="157"/>
      <c r="G31" s="157"/>
      <c r="H31" s="157"/>
      <c r="I31" s="157"/>
      <c r="J31" s="87">
        <f>+IF(3!J29&lt;&gt;"",IF((1+OUT_3_Check!$O$4)*SUM(3!D29:I29)&lt;3!J29,1,IF((1-OUT_3_Check!$O$4)*SUM(3!D29:I29)&gt;3!J29,1,0)),IF(SUM(3!D29:I29)&lt;&gt;0,1,0))</f>
        <v>0</v>
      </c>
      <c r="K31" s="61"/>
      <c r="L31" s="61"/>
      <c r="M31" s="157"/>
      <c r="N31" s="157"/>
    </row>
    <row r="32" spans="1:14" s="47" customFormat="1" ht="18" customHeight="1">
      <c r="A32" s="57"/>
      <c r="B32" s="59" t="s">
        <v>11</v>
      </c>
      <c r="C32" s="59"/>
      <c r="D32" s="77">
        <f>+IF(3!D30&lt;&gt;"",IF((1+OUT_3_Check!$O$4)*SUM(3!D27:D29)&lt;3!D30,1,IF((1-OUT_3_Check!$O$4)*SUM(3!D27:D29)&gt;3!D30,1,0)),IF(SUM(3!D27:D29)&lt;&gt;0,1,0))</f>
        <v>0</v>
      </c>
      <c r="E32" s="77">
        <f>+IF(3!E30&lt;&gt;"",IF((1+OUT_3_Check!$O$4)*SUM(3!E27:E29)&lt;3!E30,1,IF((1-OUT_3_Check!$O$4)*SUM(3!E27:E29)&gt;3!E30,1,0)),IF(SUM(3!E27:E29)&lt;&gt;0,1,0))</f>
        <v>0</v>
      </c>
      <c r="F32" s="77">
        <f>+IF(3!F30&lt;&gt;"",IF((1+OUT_3_Check!$O$4)*SUM(3!F27:F29)&lt;3!F30,1,IF((1-OUT_3_Check!$O$4)*SUM(3!F27:F29)&gt;3!F30,1,0)),IF(SUM(3!F27:F29)&lt;&gt;0,1,0))</f>
        <v>1</v>
      </c>
      <c r="G32" s="77">
        <f>+IF(3!G30&lt;&gt;"",IF((1+OUT_3_Check!$O$4)*SUM(3!G27:G29)&lt;3!G30,1,IF((1-OUT_3_Check!$O$4)*SUM(3!G27:G29)&gt;3!G30,1,0)),IF(SUM(3!G27:G29)&lt;&gt;0,1,0))</f>
        <v>0</v>
      </c>
      <c r="H32" s="77">
        <f>+IF(3!H30&lt;&gt;"",IF((1+OUT_3_Check!$O$4)*SUM(3!H27:H29)&lt;3!H30,1,IF((1-OUT_3_Check!$O$4)*SUM(3!H27:H29)&gt;3!H30,1,0)),IF(SUM(3!H27:H29)&lt;&gt;0,1,0))</f>
        <v>0</v>
      </c>
      <c r="I32" s="77">
        <f>+IF(3!I30&lt;&gt;"",IF((1+OUT_3_Check!$O$4)*SUM(3!I27:I29)&lt;3!I30,1,IF((1-OUT_3_Check!$O$4)*SUM(3!I27:I29)&gt;3!I30,1,0)),IF(SUM(3!I27:I29)&lt;&gt;0,1,0))</f>
        <v>0</v>
      </c>
      <c r="J32" s="87">
        <f>+IF(3!J30&lt;&gt;"",IF((1+OUT_3_Check!$O$4)*SUM(3!D30:I30)&lt;3!J30,1,IF((1-OUT_3_Check!$O$4)*SUM(3!D30:I30)&gt;3!J30,1,0)),IF(SUM(3!D30:I30)&lt;&gt;0,1,0))</f>
        <v>0</v>
      </c>
      <c r="K32" s="157"/>
      <c r="L32" s="157"/>
      <c r="M32" s="77">
        <f>+IF(3!M30&lt;&gt;"",IF((1+OUT_3_Check!$O$4)*SUM(3!M27:M29)&lt;3!M30,1,IF((1-OUT_3_Check!$O$4)*SUM(3!M27:M29)&gt;3!M30,1,0)),IF(SUM(3!M27:M29)&lt;&gt;0,1,0))</f>
        <v>1</v>
      </c>
      <c r="N32" s="77">
        <f>+IF(3!N30&lt;&gt;"",IF((1+OUT_3_Check!$O$4)*SUM(3!N27:N29)&lt;3!N30,1,IF((1-OUT_3_Check!$O$4)*SUM(3!N27:N29)&gt;3!N30,1,0)),IF(SUM(3!N27:N29)&lt;&gt;0,1,0))</f>
        <v>1</v>
      </c>
    </row>
    <row r="33" spans="1:14" s="47" customFormat="1" ht="18" customHeight="1">
      <c r="A33" s="57"/>
      <c r="B33" s="59"/>
      <c r="C33" s="59"/>
      <c r="D33" s="159"/>
      <c r="E33" s="159"/>
      <c r="F33" s="159"/>
      <c r="G33" s="159"/>
      <c r="H33" s="159"/>
      <c r="I33" s="159"/>
      <c r="J33" s="159"/>
      <c r="K33" s="159"/>
      <c r="L33" s="159"/>
      <c r="M33" s="159"/>
      <c r="N33" s="159"/>
    </row>
    <row r="34" spans="1:14" s="47" customFormat="1" ht="18" customHeight="1">
      <c r="A34" s="57"/>
      <c r="B34" s="59" t="s">
        <v>14</v>
      </c>
      <c r="C34" s="59"/>
      <c r="D34" s="84">
        <f>+IF(3!D31&lt;&gt;"",IF((1+OUT_3_Check!$O$4)*SUM(3!D30,3!D24)&lt;3!D31,1,IF((1-OUT_3_Check!$O$4)*SUM(3!D30,3!D24)&gt;3!D31,1,0)),IF(SUM(3!D30,3!D24)&lt;&gt;0,1,0))</f>
        <v>0</v>
      </c>
      <c r="E34" s="84">
        <f>+IF(3!E31&lt;&gt;"",IF((1+OUT_3_Check!$O$4)*SUM(3!E30,3!E24)&lt;3!E31,1,IF((1-OUT_3_Check!$O$4)*SUM(3!E30,3!E24)&gt;3!E31,1,0)),IF(SUM(3!E30,3!E24)&lt;&gt;0,1,0))</f>
        <v>0</v>
      </c>
      <c r="F34" s="84">
        <f>+IF(3!F31&lt;&gt;"",IF((1+OUT_3_Check!$O$4)*SUM(3!F30,3!F24)&lt;3!F31,1,IF((1-OUT_3_Check!$O$4)*SUM(3!F30,3!F24)&gt;3!F31,1,0)),IF(SUM(3!F30,3!F24)&lt;&gt;0,1,0))</f>
        <v>1</v>
      </c>
      <c r="G34" s="84">
        <f>+IF(3!G31&lt;&gt;"",IF((1+OUT_3_Check!$O$4)*SUM(3!G30,3!G24)&lt;3!G31,1,IF((1-OUT_3_Check!$O$4)*SUM(3!G30,3!G24)&gt;3!G31,1,0)),IF(SUM(3!G30,3!G24)&lt;&gt;0,1,0))</f>
        <v>0</v>
      </c>
      <c r="H34" s="84">
        <f>+IF(3!H31&lt;&gt;"",IF((1+OUT_3_Check!$O$4)*SUM(3!H30,3!H24)&lt;3!H31,1,IF((1-OUT_3_Check!$O$4)*SUM(3!H30,3!H24)&gt;3!H31,1,0)),IF(SUM(3!H30,3!H24)&lt;&gt;0,1,0))</f>
        <v>0</v>
      </c>
      <c r="I34" s="84">
        <f>+IF(3!I31&lt;&gt;"",IF((1+OUT_3_Check!$O$4)*SUM(3!I30,3!I24)&lt;3!I31,1,IF((1-OUT_3_Check!$O$4)*SUM(3!I30,3!I24)&gt;3!I31,1,0)),IF(SUM(3!I30,3!I24)&lt;&gt;0,1,0))</f>
        <v>0</v>
      </c>
      <c r="J34" s="84">
        <f>+IF(3!J31&lt;&gt;"",IF((1+OUT_3_Check!$O$4)*SUM(3!J30,3!J24)&lt;3!J31,1,IF((1-OUT_3_Check!$O$4)*SUM(3!J30,3!J24)&gt;3!J31,1,0)),IF(SUM(3!J30,3!J24)&lt;&gt;0,1,0))</f>
        <v>1</v>
      </c>
      <c r="K34" s="84">
        <f>+IF(3!K31&lt;&gt;"",IF((1+OUT_3_Check!$O$4)*SUM(3!K30,3!K24)&lt;3!K31,1,IF((1-OUT_3_Check!$O$4)*SUM(3!K30,3!K24)&gt;3!K31,1,0)),IF(SUM(3!K30,3!K24)&lt;&gt;0,1,0))</f>
        <v>0</v>
      </c>
      <c r="L34" s="84">
        <f>+IF(3!L31&lt;&gt;"",IF((1+OUT_3_Check!$O$4)*SUM(3!L30,3!L24)&lt;3!L31,1,IF((1-OUT_3_Check!$O$4)*SUM(3!L30,3!L24)&gt;3!L31,1,0)),IF(SUM(3!L30,3!L24)&lt;&gt;0,1,0))</f>
        <v>0</v>
      </c>
      <c r="M34" s="84">
        <f>+IF(3!M31&lt;&gt;"",IF((1+OUT_3_Check!$O$4)*SUM(3!M30,3!M24)&lt;3!M31,1,IF((1-OUT_3_Check!$O$4)*SUM(3!M30,3!M24)&gt;3!M31,1,0)),IF(SUM(3!M30,3!M24)&lt;&gt;0,1,0))</f>
        <v>1</v>
      </c>
      <c r="N34" s="84">
        <f>+IF(3!N31&lt;&gt;"",IF((1+OUT_3_Check!$O$4)*SUM(3!N30,3!N24)&lt;3!N31,1,IF((1-OUT_3_Check!$O$4)*SUM(3!N30,3!N24)&gt;3!N31,1,0)),IF(SUM(3!N30,3!N24)&lt;&gt;0,1,0))</f>
        <v>0</v>
      </c>
    </row>
    <row r="35" spans="1:14" s="47" customFormat="1" ht="18" customHeight="1">
      <c r="A35" s="57"/>
      <c r="B35" s="59"/>
      <c r="C35" s="59"/>
      <c r="D35" s="159"/>
      <c r="E35" s="159"/>
      <c r="F35" s="159"/>
      <c r="G35" s="159"/>
      <c r="H35" s="159"/>
      <c r="I35" s="159"/>
      <c r="J35" s="159"/>
      <c r="K35" s="159"/>
      <c r="L35" s="159"/>
      <c r="M35" s="159"/>
      <c r="N35" s="159"/>
    </row>
    <row r="36" spans="1:14" s="47" customFormat="1" ht="18" customHeight="1">
      <c r="A36" s="57"/>
      <c r="B36" s="53" t="s">
        <v>19</v>
      </c>
      <c r="C36" s="53"/>
      <c r="D36" s="86">
        <f>+IF(3!D32&lt;&gt;"",IF((1+OUT_3_Check!$O$4)*SUM(3!D17,3!D31)&lt;3!D32,1,IF((1-OUT_3_Check!$O$4)*SUM(3!D17,3!D31)&gt;3!D32,1,0)),IF(SUM(3!D17,3!D31)&lt;&gt;0,1,0))</f>
        <v>0</v>
      </c>
      <c r="E36" s="86">
        <f>+IF(3!E32&lt;&gt;"",IF((1+OUT_3_Check!$O$4)*SUM(3!E17,3!E31)&lt;3!E32,1,IF((1-OUT_3_Check!$O$4)*SUM(3!E17,3!E31)&gt;3!E32,1,0)),IF(SUM(3!E17,3!E31)&lt;&gt;0,1,0))</f>
        <v>0</v>
      </c>
      <c r="F36" s="86">
        <f>+IF(3!F32&lt;&gt;"",IF((1+OUT_3_Check!$O$4)*SUM(3!F17,3!F31)&lt;3!F32,1,IF((1-OUT_3_Check!$O$4)*SUM(3!F17,3!F31)&gt;3!F32,1,0)),IF(SUM(3!F17,3!F31)&lt;&gt;0,1,0))</f>
        <v>1</v>
      </c>
      <c r="G36" s="86">
        <f>+IF(3!G32&lt;&gt;"",IF((1+OUT_3_Check!$O$4)*SUM(3!G17,3!G31)&lt;3!G32,1,IF((1-OUT_3_Check!$O$4)*SUM(3!G17,3!G31)&gt;3!G32,1,0)),IF(SUM(3!G17,3!G31)&lt;&gt;0,1,0))</f>
        <v>0</v>
      </c>
      <c r="H36" s="86">
        <f>+IF(3!H32&lt;&gt;"",IF((1+OUT_3_Check!$O$4)*SUM(3!H17,3!H31)&lt;3!H32,1,IF((1-OUT_3_Check!$O$4)*SUM(3!H17,3!H31)&gt;3!H32,1,0)),IF(SUM(3!H17,3!H31)&lt;&gt;0,1,0))</f>
        <v>0</v>
      </c>
      <c r="I36" s="86">
        <f>+IF(3!I32&lt;&gt;"",IF((1+OUT_3_Check!$O$4)*SUM(3!I17,3!I31)&lt;3!I32,1,IF((1-OUT_3_Check!$O$4)*SUM(3!I17,3!I31)&gt;3!I32,1,0)),IF(SUM(3!I17,3!I31)&lt;&gt;0,1,0))</f>
        <v>0</v>
      </c>
      <c r="J36" s="86">
        <f>+IF(3!J32&lt;&gt;"",IF((1+OUT_3_Check!$O$4)*SUM(3!J17,3!J31)&lt;3!J32,1,IF((1-OUT_3_Check!$O$4)*SUM(3!J17,3!J31)&gt;3!J32,1,0)),IF(SUM(3!J17,3!J31)&lt;&gt;0,1,0))</f>
        <v>1</v>
      </c>
      <c r="K36" s="86">
        <f>+IF(3!K32&lt;&gt;"",IF((1+OUT_3_Check!$O$4)*SUM(3!K17,3!K31)&lt;3!K32,1,IF((1-OUT_3_Check!$O$4)*SUM(3!K17,3!K31)&gt;3!K32,1,0)),IF(SUM(3!K17,3!K31)&lt;&gt;0,1,0))</f>
        <v>0</v>
      </c>
      <c r="L36" s="86">
        <f>+IF(3!L32&lt;&gt;"",IF((1+OUT_3_Check!$O$4)*SUM(3!L17,3!L31)&lt;3!L32,1,IF((1-OUT_3_Check!$O$4)*SUM(3!L17,3!L31)&gt;3!L32,1,0)),IF(SUM(3!L17,3!L31)&lt;&gt;0,1,0))</f>
        <v>0</v>
      </c>
      <c r="M36" s="86">
        <f>+IF(3!M32&lt;&gt;"",IF((1+OUT_3_Check!$O$4)*SUM(3!M17,3!M31)&lt;3!M32,1,IF((1-OUT_3_Check!$O$4)*SUM(3!M17,3!M31)&gt;3!M32,1,0)),IF(SUM(3!M17,3!M31)&lt;&gt;0,1,0))</f>
        <v>1</v>
      </c>
      <c r="N36" s="86">
        <f>+IF(3!N32&lt;&gt;"",IF((1+OUT_3_Check!$O$4)*SUM(3!N17,3!N31)&lt;3!N32,1,IF((1-OUT_3_Check!$O$4)*SUM(3!N17,3!N31)&gt;3!N32,1,0)),IF(SUM(3!N17,3!N31)&lt;&gt;0,1,0))</f>
        <v>0</v>
      </c>
    </row>
    <row r="37" spans="1:14" s="47" customFormat="1" ht="18" customHeight="1">
      <c r="A37" s="64"/>
      <c r="B37" s="53" t="s">
        <v>24</v>
      </c>
      <c r="C37" s="53"/>
      <c r="D37" s="159"/>
      <c r="E37" s="159"/>
      <c r="F37" s="159"/>
      <c r="G37" s="159"/>
      <c r="H37" s="159"/>
      <c r="I37" s="159"/>
      <c r="J37" s="159"/>
      <c r="K37" s="159"/>
      <c r="L37" s="159"/>
      <c r="M37" s="159"/>
      <c r="N37" s="159"/>
    </row>
    <row r="38" spans="1:14" s="47" customFormat="1" ht="18" customHeight="1">
      <c r="A38" s="64"/>
      <c r="B38" s="59" t="s">
        <v>90</v>
      </c>
      <c r="C38" s="53"/>
      <c r="D38" s="157"/>
      <c r="E38" s="157"/>
      <c r="F38" s="157"/>
      <c r="G38" s="157"/>
      <c r="H38" s="157"/>
      <c r="I38" s="157"/>
      <c r="J38" s="157"/>
      <c r="K38" s="157"/>
      <c r="L38" s="157"/>
      <c r="M38" s="157"/>
      <c r="N38" s="157"/>
    </row>
    <row r="39" spans="1:14" s="47" customFormat="1" ht="18" customHeight="1">
      <c r="A39" s="67"/>
      <c r="B39" s="103" t="s">
        <v>91</v>
      </c>
      <c r="C39" s="69"/>
      <c r="D39" s="160"/>
      <c r="E39" s="160"/>
      <c r="F39" s="160"/>
      <c r="G39" s="160"/>
      <c r="H39" s="160"/>
      <c r="I39" s="160"/>
      <c r="J39" s="160"/>
      <c r="K39" s="160"/>
      <c r="L39" s="160"/>
      <c r="M39" s="160"/>
      <c r="N39" s="160"/>
    </row>
    <row r="40" spans="1:13" s="47" customFormat="1" ht="18" customHeight="1">
      <c r="A40" s="59" t="s">
        <v>54</v>
      </c>
      <c r="B40" s="59"/>
      <c r="C40" s="59"/>
      <c r="M40" s="70"/>
    </row>
    <row r="41" spans="1:13" s="47" customFormat="1" ht="18" customHeight="1">
      <c r="A41" s="59" t="s">
        <v>55</v>
      </c>
      <c r="B41" s="59"/>
      <c r="C41" s="59"/>
      <c r="E41" s="70"/>
      <c r="F41" s="70"/>
      <c r="G41" s="70"/>
      <c r="H41" s="70"/>
      <c r="I41" s="70"/>
      <c r="J41" s="70"/>
      <c r="K41" s="70"/>
      <c r="L41" s="70"/>
      <c r="M41" s="70"/>
    </row>
    <row r="42" s="47" customFormat="1" ht="18" customHeight="1">
      <c r="A42" s="59" t="s">
        <v>94</v>
      </c>
    </row>
    <row r="43" s="47" customFormat="1" ht="18" customHeight="1">
      <c r="A43" s="59" t="s">
        <v>80</v>
      </c>
    </row>
    <row r="44" s="43" customFormat="1" ht="18" customHeight="1">
      <c r="A44" s="106"/>
    </row>
    <row r="45" s="43" customFormat="1" ht="18" customHeight="1"/>
    <row r="46" s="43" customFormat="1" ht="18" customHeight="1"/>
  </sheetData>
  <sheetProtection/>
  <printOptions/>
  <pageMargins left="0.75" right="0.75" top="1" bottom="1" header="0.5" footer="0.5"/>
  <pageSetup fitToHeight="1" fitToWidth="1" horizontalDpi="600" verticalDpi="600" orientation="portrait" paperSize="9" scale="54" r:id="rId1"/>
</worksheet>
</file>

<file path=xl/worksheets/sheet9.xml><?xml version="1.0" encoding="utf-8"?>
<worksheet xmlns="http://schemas.openxmlformats.org/spreadsheetml/2006/main" xmlns:r="http://schemas.openxmlformats.org/officeDocument/2006/relationships">
  <sheetPr codeName="Sheet7">
    <outlinePr summaryBelow="0" summaryRight="0"/>
    <pageSetUpPr fitToPage="1"/>
  </sheetPr>
  <dimension ref="A1:U28"/>
  <sheetViews>
    <sheetView showGridLines="0" zoomScale="55" zoomScaleNormal="55" zoomScalePageLayoutView="0" workbookViewId="0" topLeftCell="A1">
      <selection activeCell="A1" sqref="A1"/>
    </sheetView>
  </sheetViews>
  <sheetFormatPr defaultColWidth="0" defaultRowHeight="12"/>
  <cols>
    <col min="1" max="1" width="1.75390625" style="386" customWidth="1"/>
    <col min="2" max="2" width="1.75390625" style="14" customWidth="1"/>
    <col min="3" max="3" width="50.75390625" style="313" customWidth="1"/>
    <col min="4" max="4" width="13.00390625" style="14" customWidth="1"/>
    <col min="5" max="5" width="14.625" style="14" customWidth="1"/>
    <col min="6" max="6" width="12.875" style="14" bestFit="1" customWidth="1"/>
    <col min="7" max="12" width="11.75390625" style="14" customWidth="1"/>
    <col min="13" max="13" width="12.75390625" style="14" customWidth="1"/>
    <col min="14" max="14" width="12.625" style="14" bestFit="1" customWidth="1"/>
    <col min="15" max="15" width="11.75390625" style="14" customWidth="1"/>
    <col min="16" max="16" width="1.75390625" style="385" customWidth="1"/>
    <col min="17" max="20" width="9.125" style="14" customWidth="1"/>
    <col min="21" max="21" width="1.75390625" style="385" customWidth="1"/>
    <col min="22" max="24" width="9.125" style="14" customWidth="1"/>
    <col min="25" max="16384" width="0" style="14" hidden="1" customWidth="1"/>
  </cols>
  <sheetData>
    <row r="1" spans="1:21" s="193" customFormat="1" ht="19.5" customHeight="1">
      <c r="A1" s="343"/>
      <c r="B1" s="268" t="s">
        <v>39</v>
      </c>
      <c r="C1" s="269"/>
      <c r="D1" s="192"/>
      <c r="E1" s="192"/>
      <c r="F1" s="192"/>
      <c r="G1" s="192"/>
      <c r="H1" s="192"/>
      <c r="I1" s="192"/>
      <c r="J1" s="192"/>
      <c r="O1" s="270"/>
      <c r="P1" s="344"/>
      <c r="U1" s="344"/>
    </row>
    <row r="2" spans="1:21" s="271" customFormat="1" ht="19.5" customHeight="1">
      <c r="A2" s="345"/>
      <c r="C2" s="394" t="s">
        <v>162</v>
      </c>
      <c r="D2" s="394"/>
      <c r="E2" s="394"/>
      <c r="F2" s="394"/>
      <c r="G2" s="394"/>
      <c r="H2" s="394"/>
      <c r="I2" s="394"/>
      <c r="J2" s="394"/>
      <c r="K2" s="394"/>
      <c r="L2" s="394"/>
      <c r="M2" s="394"/>
      <c r="N2" s="394"/>
      <c r="O2" s="394"/>
      <c r="P2" s="346"/>
      <c r="U2" s="346"/>
    </row>
    <row r="3" spans="1:21" s="271" customFormat="1" ht="19.5" customHeight="1">
      <c r="A3" s="345"/>
      <c r="C3" s="394" t="s">
        <v>41</v>
      </c>
      <c r="D3" s="394"/>
      <c r="E3" s="394"/>
      <c r="F3" s="394"/>
      <c r="G3" s="394"/>
      <c r="H3" s="394"/>
      <c r="I3" s="394"/>
      <c r="J3" s="394"/>
      <c r="K3" s="394"/>
      <c r="L3" s="394"/>
      <c r="M3" s="394"/>
      <c r="N3" s="394"/>
      <c r="O3" s="394"/>
      <c r="P3" s="346"/>
      <c r="U3" s="346"/>
    </row>
    <row r="4" spans="1:21" s="271" customFormat="1" ht="19.5" customHeight="1">
      <c r="A4" s="345"/>
      <c r="C4" s="394" t="s">
        <v>186</v>
      </c>
      <c r="D4" s="394"/>
      <c r="E4" s="394"/>
      <c r="F4" s="394"/>
      <c r="G4" s="394"/>
      <c r="H4" s="394"/>
      <c r="I4" s="394"/>
      <c r="J4" s="394"/>
      <c r="K4" s="394"/>
      <c r="L4" s="394"/>
      <c r="M4" s="394"/>
      <c r="N4" s="394"/>
      <c r="O4" s="394"/>
      <c r="P4" s="346"/>
      <c r="U4" s="346"/>
    </row>
    <row r="5" spans="1:21" s="271" customFormat="1" ht="19.5" customHeight="1">
      <c r="A5" s="345"/>
      <c r="C5" s="394" t="s">
        <v>3</v>
      </c>
      <c r="D5" s="394"/>
      <c r="E5" s="394"/>
      <c r="F5" s="394"/>
      <c r="G5" s="394"/>
      <c r="H5" s="394"/>
      <c r="I5" s="394"/>
      <c r="J5" s="394"/>
      <c r="K5" s="394"/>
      <c r="L5" s="394"/>
      <c r="M5" s="394"/>
      <c r="N5" s="394"/>
      <c r="O5" s="394"/>
      <c r="P5" s="346"/>
      <c r="U5" s="346"/>
    </row>
    <row r="6" spans="1:21" s="193" customFormat="1" ht="52.5" customHeight="1">
      <c r="A6" s="343"/>
      <c r="B6" s="237"/>
      <c r="C6" s="272"/>
      <c r="I6" s="194"/>
      <c r="J6" s="194"/>
      <c r="P6" s="344"/>
      <c r="U6" s="344"/>
    </row>
    <row r="7" spans="1:21" s="2" customFormat="1" ht="33.75" customHeight="1">
      <c r="A7" s="347"/>
      <c r="B7" s="15"/>
      <c r="C7" s="348"/>
      <c r="D7" s="349" t="s">
        <v>42</v>
      </c>
      <c r="E7" s="350"/>
      <c r="F7" s="351"/>
      <c r="G7" s="352" t="s">
        <v>43</v>
      </c>
      <c r="H7" s="350"/>
      <c r="I7" s="353"/>
      <c r="J7" s="349" t="s">
        <v>44</v>
      </c>
      <c r="K7" s="350"/>
      <c r="L7" s="351"/>
      <c r="M7" s="352" t="s">
        <v>34</v>
      </c>
      <c r="N7" s="354"/>
      <c r="O7" s="350"/>
      <c r="P7" s="355"/>
      <c r="U7" s="356"/>
    </row>
    <row r="8" spans="1:21" s="2" customFormat="1" ht="96.75" customHeight="1">
      <c r="A8" s="347"/>
      <c r="B8" s="3"/>
      <c r="C8" s="357" t="s">
        <v>45</v>
      </c>
      <c r="D8" s="358" t="s">
        <v>46</v>
      </c>
      <c r="E8" s="358" t="s">
        <v>47</v>
      </c>
      <c r="F8" s="358" t="s">
        <v>48</v>
      </c>
      <c r="G8" s="359" t="s">
        <v>46</v>
      </c>
      <c r="H8" s="358" t="s">
        <v>47</v>
      </c>
      <c r="I8" s="360" t="s">
        <v>48</v>
      </c>
      <c r="J8" s="358" t="s">
        <v>46</v>
      </c>
      <c r="K8" s="358" t="s">
        <v>47</v>
      </c>
      <c r="L8" s="358" t="s">
        <v>48</v>
      </c>
      <c r="M8" s="359" t="s">
        <v>46</v>
      </c>
      <c r="N8" s="358" t="s">
        <v>47</v>
      </c>
      <c r="O8" s="360" t="s">
        <v>48</v>
      </c>
      <c r="P8" s="361"/>
      <c r="U8" s="356"/>
    </row>
    <row r="9" spans="1:21" s="2" customFormat="1" ht="30" customHeight="1">
      <c r="A9" s="347"/>
      <c r="B9" s="7"/>
      <c r="C9" s="316" t="s">
        <v>151</v>
      </c>
      <c r="D9" s="304"/>
      <c r="E9" s="304"/>
      <c r="F9" s="304"/>
      <c r="G9" s="362"/>
      <c r="H9" s="304"/>
      <c r="I9" s="363"/>
      <c r="J9" s="304"/>
      <c r="K9" s="304"/>
      <c r="L9" s="304"/>
      <c r="M9" s="364">
        <v>126730.8829383667</v>
      </c>
      <c r="N9" s="289">
        <v>12805.31523389516</v>
      </c>
      <c r="O9" s="286">
        <v>3649.6200200916774</v>
      </c>
      <c r="P9" s="365"/>
      <c r="U9" s="356"/>
    </row>
    <row r="10" spans="1:21" s="253" customFormat="1" ht="30" customHeight="1">
      <c r="A10" s="366"/>
      <c r="B10" s="262"/>
      <c r="C10" s="367" t="s">
        <v>152</v>
      </c>
      <c r="D10" s="368"/>
      <c r="E10" s="319"/>
      <c r="F10" s="369"/>
      <c r="G10" s="370"/>
      <c r="H10" s="319"/>
      <c r="I10" s="320"/>
      <c r="J10" s="368"/>
      <c r="K10" s="319"/>
      <c r="L10" s="369"/>
      <c r="M10" s="370"/>
      <c r="N10" s="319"/>
      <c r="O10" s="320"/>
      <c r="P10" s="371"/>
      <c r="U10" s="372"/>
    </row>
    <row r="11" spans="1:21" s="2" customFormat="1" ht="16.5" customHeight="1">
      <c r="A11" s="347"/>
      <c r="B11" s="10"/>
      <c r="C11" s="283" t="s">
        <v>106</v>
      </c>
      <c r="D11" s="373">
        <v>39631.998339381884</v>
      </c>
      <c r="E11" s="284">
        <v>4919.843778593439</v>
      </c>
      <c r="F11" s="374">
        <v>1277.505729028736</v>
      </c>
      <c r="G11" s="375">
        <v>2146.312889081452</v>
      </c>
      <c r="H11" s="284">
        <v>127.22337900000001</v>
      </c>
      <c r="I11" s="376">
        <v>0</v>
      </c>
      <c r="J11" s="373">
        <v>1868.8902773537259</v>
      </c>
      <c r="K11" s="284">
        <v>52.85180799999952</v>
      </c>
      <c r="L11" s="374">
        <v>0</v>
      </c>
      <c r="M11" s="364">
        <v>43647.201505817065</v>
      </c>
      <c r="N11" s="289">
        <v>5099.918965593439</v>
      </c>
      <c r="O11" s="286">
        <v>1277.505729028736</v>
      </c>
      <c r="P11" s="365"/>
      <c r="U11" s="356"/>
    </row>
    <row r="12" spans="1:21" s="2" customFormat="1" ht="16.5" customHeight="1">
      <c r="A12" s="347"/>
      <c r="B12" s="7"/>
      <c r="C12" s="283" t="s">
        <v>107</v>
      </c>
      <c r="D12" s="373">
        <v>38820.94756273488</v>
      </c>
      <c r="E12" s="284">
        <v>7640.337069205774</v>
      </c>
      <c r="F12" s="374">
        <v>2316.8323240629416</v>
      </c>
      <c r="G12" s="375">
        <v>21045.211677360472</v>
      </c>
      <c r="H12" s="284">
        <v>100.37741745064972</v>
      </c>
      <c r="I12" s="376">
        <v>0</v>
      </c>
      <c r="J12" s="373">
        <v>1629.1539226804946</v>
      </c>
      <c r="K12" s="284">
        <v>60.570609482230026</v>
      </c>
      <c r="L12" s="374">
        <v>0</v>
      </c>
      <c r="M12" s="364">
        <v>61495.31316277585</v>
      </c>
      <c r="N12" s="289">
        <v>7801.285096138654</v>
      </c>
      <c r="O12" s="286">
        <v>2316.8323240629416</v>
      </c>
      <c r="P12" s="365"/>
      <c r="U12" s="356"/>
    </row>
    <row r="13" spans="1:21" s="2" customFormat="1" ht="16.5" customHeight="1">
      <c r="A13" s="347"/>
      <c r="B13" s="7"/>
      <c r="C13" s="466" t="s">
        <v>188</v>
      </c>
      <c r="D13" s="373">
        <v>0</v>
      </c>
      <c r="E13" s="284">
        <v>0</v>
      </c>
      <c r="F13" s="374">
        <v>0</v>
      </c>
      <c r="G13" s="375">
        <v>0</v>
      </c>
      <c r="H13" s="284">
        <v>0</v>
      </c>
      <c r="I13" s="376">
        <v>0</v>
      </c>
      <c r="J13" s="373">
        <v>0</v>
      </c>
      <c r="K13" s="284">
        <v>0</v>
      </c>
      <c r="L13" s="374">
        <v>0</v>
      </c>
      <c r="M13" s="364">
        <v>0</v>
      </c>
      <c r="N13" s="289">
        <v>0</v>
      </c>
      <c r="O13" s="286">
        <v>0</v>
      </c>
      <c r="P13" s="365"/>
      <c r="U13" s="356"/>
    </row>
    <row r="14" spans="1:21" s="2" customFormat="1" ht="16.5" customHeight="1">
      <c r="A14" s="347"/>
      <c r="B14" s="5"/>
      <c r="C14" s="283" t="s">
        <v>108</v>
      </c>
      <c r="D14" s="373">
        <v>6754.560833682171</v>
      </c>
      <c r="E14" s="284">
        <v>1945.5415105852053</v>
      </c>
      <c r="F14" s="374">
        <v>55.281967</v>
      </c>
      <c r="G14" s="375">
        <v>1281.7489311737145</v>
      </c>
      <c r="H14" s="284">
        <v>75.1515699384622</v>
      </c>
      <c r="I14" s="376">
        <v>0</v>
      </c>
      <c r="J14" s="373">
        <v>3195.8518792430173</v>
      </c>
      <c r="K14" s="284">
        <v>217.6826336394</v>
      </c>
      <c r="L14" s="374">
        <v>0</v>
      </c>
      <c r="M14" s="364">
        <v>11232.161644098902</v>
      </c>
      <c r="N14" s="289">
        <v>2238.3757141630676</v>
      </c>
      <c r="O14" s="286">
        <v>55.281967</v>
      </c>
      <c r="P14" s="365"/>
      <c r="U14" s="356"/>
    </row>
    <row r="15" spans="1:21" s="2" customFormat="1" ht="18" customHeight="1">
      <c r="A15" s="347"/>
      <c r="B15" s="5"/>
      <c r="C15" s="288" t="s">
        <v>11</v>
      </c>
      <c r="D15" s="377">
        <v>85207.50673579895</v>
      </c>
      <c r="E15" s="289">
        <v>14505.722358384417</v>
      </c>
      <c r="F15" s="378">
        <v>3649.6200200916774</v>
      </c>
      <c r="G15" s="364">
        <v>24473.27349761564</v>
      </c>
      <c r="H15" s="289">
        <v>302.75236638911196</v>
      </c>
      <c r="I15" s="286">
        <v>0</v>
      </c>
      <c r="J15" s="377">
        <v>6693.896079277238</v>
      </c>
      <c r="K15" s="289">
        <v>331.1050511216296</v>
      </c>
      <c r="L15" s="378">
        <v>0</v>
      </c>
      <c r="M15" s="364">
        <v>116374.67631269182</v>
      </c>
      <c r="N15" s="289">
        <v>15139.579775895158</v>
      </c>
      <c r="O15" s="286">
        <v>3649.6200200916774</v>
      </c>
      <c r="P15" s="365"/>
      <c r="U15" s="356"/>
    </row>
    <row r="16" spans="1:21" s="253" customFormat="1" ht="30" customHeight="1">
      <c r="A16" s="366"/>
      <c r="B16" s="255"/>
      <c r="C16" s="367" t="s">
        <v>153</v>
      </c>
      <c r="D16" s="368"/>
      <c r="E16" s="319"/>
      <c r="F16" s="369"/>
      <c r="G16" s="370"/>
      <c r="H16" s="319"/>
      <c r="I16" s="320"/>
      <c r="J16" s="368"/>
      <c r="K16" s="319"/>
      <c r="L16" s="369"/>
      <c r="M16" s="370"/>
      <c r="N16" s="319"/>
      <c r="O16" s="320"/>
      <c r="P16" s="371"/>
      <c r="U16" s="372"/>
    </row>
    <row r="17" spans="1:21" s="2" customFormat="1" ht="16.5" customHeight="1">
      <c r="A17" s="347"/>
      <c r="B17" s="5"/>
      <c r="C17" s="283" t="s">
        <v>106</v>
      </c>
      <c r="D17" s="373">
        <v>6151.388772927014</v>
      </c>
      <c r="E17" s="284">
        <v>11890.623911717748</v>
      </c>
      <c r="F17" s="374">
        <v>6096.431392436794</v>
      </c>
      <c r="G17" s="375">
        <v>49.99999999999999</v>
      </c>
      <c r="H17" s="284">
        <v>0</v>
      </c>
      <c r="I17" s="376">
        <v>0</v>
      </c>
      <c r="J17" s="373">
        <v>49.99999999999999</v>
      </c>
      <c r="K17" s="284">
        <v>0</v>
      </c>
      <c r="L17" s="374">
        <v>0</v>
      </c>
      <c r="M17" s="364">
        <v>6251.388772927014</v>
      </c>
      <c r="N17" s="289">
        <v>11890.623911717748</v>
      </c>
      <c r="O17" s="286">
        <v>6096.431392436794</v>
      </c>
      <c r="P17" s="365"/>
      <c r="U17" s="356"/>
    </row>
    <row r="18" spans="1:21" s="2" customFormat="1" ht="16.5" customHeight="1">
      <c r="A18" s="347"/>
      <c r="B18" s="7"/>
      <c r="C18" s="283" t="s">
        <v>107</v>
      </c>
      <c r="D18" s="373">
        <v>4043.9541149402817</v>
      </c>
      <c r="E18" s="284">
        <v>13286.129430021327</v>
      </c>
      <c r="F18" s="374">
        <v>8702.382251955692</v>
      </c>
      <c r="G18" s="375">
        <v>631.0427252938899</v>
      </c>
      <c r="H18" s="284">
        <v>91.304348</v>
      </c>
      <c r="I18" s="376">
        <v>49.821329831351946</v>
      </c>
      <c r="J18" s="373">
        <v>171.7143995427644</v>
      </c>
      <c r="K18" s="284">
        <v>13.42734</v>
      </c>
      <c r="L18" s="374">
        <v>49.821329831351946</v>
      </c>
      <c r="M18" s="364">
        <v>4846.711239776936</v>
      </c>
      <c r="N18" s="289">
        <v>13390.861118021327</v>
      </c>
      <c r="O18" s="286">
        <v>8802.024911618395</v>
      </c>
      <c r="P18" s="365"/>
      <c r="U18" s="356"/>
    </row>
    <row r="19" spans="1:21" s="2" customFormat="1" ht="16.5" customHeight="1">
      <c r="A19" s="347"/>
      <c r="B19" s="7"/>
      <c r="C19" s="466" t="s">
        <v>188</v>
      </c>
      <c r="D19" s="373">
        <v>0</v>
      </c>
      <c r="E19" s="284">
        <v>311</v>
      </c>
      <c r="F19" s="374">
        <v>611.5</v>
      </c>
      <c r="G19" s="375">
        <v>0</v>
      </c>
      <c r="H19" s="284">
        <v>0</v>
      </c>
      <c r="I19" s="376">
        <v>0</v>
      </c>
      <c r="J19" s="373">
        <v>0</v>
      </c>
      <c r="K19" s="284">
        <v>0</v>
      </c>
      <c r="L19" s="374">
        <v>0</v>
      </c>
      <c r="M19" s="364">
        <v>0</v>
      </c>
      <c r="N19" s="289">
        <v>311</v>
      </c>
      <c r="O19" s="286">
        <v>611.5</v>
      </c>
      <c r="P19" s="365"/>
      <c r="U19" s="356"/>
    </row>
    <row r="20" spans="1:21" s="2" customFormat="1" ht="16.5" customHeight="1">
      <c r="A20" s="347"/>
      <c r="B20" s="7"/>
      <c r="C20" s="283" t="s">
        <v>108</v>
      </c>
      <c r="D20" s="373">
        <v>368.37559999999996</v>
      </c>
      <c r="E20" s="284">
        <v>1739.7420295</v>
      </c>
      <c r="F20" s="374">
        <v>2096.4310610179855</v>
      </c>
      <c r="G20" s="375">
        <v>9.381818</v>
      </c>
      <c r="H20" s="284">
        <v>13.42734</v>
      </c>
      <c r="I20" s="376">
        <v>0</v>
      </c>
      <c r="J20" s="373">
        <v>9.381818</v>
      </c>
      <c r="K20" s="284">
        <v>91.304348</v>
      </c>
      <c r="L20" s="374">
        <v>0</v>
      </c>
      <c r="M20" s="364">
        <v>387.139236</v>
      </c>
      <c r="N20" s="289">
        <v>1844.4737175</v>
      </c>
      <c r="O20" s="286">
        <v>2096.4310610179855</v>
      </c>
      <c r="P20" s="365"/>
      <c r="U20" s="356"/>
    </row>
    <row r="21" spans="1:21" s="2" customFormat="1" ht="18" customHeight="1">
      <c r="A21" s="347"/>
      <c r="B21" s="7"/>
      <c r="C21" s="288" t="s">
        <v>11</v>
      </c>
      <c r="D21" s="377">
        <v>10563.718487867294</v>
      </c>
      <c r="E21" s="289">
        <v>26916.495371239074</v>
      </c>
      <c r="F21" s="378">
        <v>16895.24470541047</v>
      </c>
      <c r="G21" s="364">
        <v>690.4245432938899</v>
      </c>
      <c r="H21" s="289">
        <v>104.731688</v>
      </c>
      <c r="I21" s="286">
        <v>49.821329831351946</v>
      </c>
      <c r="J21" s="377">
        <v>231.0962175427644</v>
      </c>
      <c r="K21" s="289">
        <v>104.731688</v>
      </c>
      <c r="L21" s="378">
        <v>49.821329831351946</v>
      </c>
      <c r="M21" s="364">
        <v>11485.239248703949</v>
      </c>
      <c r="N21" s="289">
        <v>27125.958747239074</v>
      </c>
      <c r="O21" s="286">
        <v>16994.887365073177</v>
      </c>
      <c r="P21" s="365"/>
      <c r="U21" s="356"/>
    </row>
    <row r="22" spans="1:21" s="253" customFormat="1" ht="30" customHeight="1">
      <c r="A22" s="366"/>
      <c r="B22" s="255"/>
      <c r="C22" s="367" t="s">
        <v>154</v>
      </c>
      <c r="D22" s="368"/>
      <c r="E22" s="319"/>
      <c r="F22" s="369"/>
      <c r="G22" s="370"/>
      <c r="H22" s="319"/>
      <c r="I22" s="320"/>
      <c r="J22" s="368"/>
      <c r="K22" s="319"/>
      <c r="L22" s="369"/>
      <c r="M22" s="370"/>
      <c r="N22" s="319"/>
      <c r="O22" s="320"/>
      <c r="P22" s="371"/>
      <c r="U22" s="372"/>
    </row>
    <row r="23" spans="1:21" s="2" customFormat="1" ht="16.5" customHeight="1">
      <c r="A23" s="347"/>
      <c r="B23" s="10"/>
      <c r="C23" s="283" t="s">
        <v>106</v>
      </c>
      <c r="D23" s="373">
        <v>70.44784</v>
      </c>
      <c r="E23" s="284">
        <v>0</v>
      </c>
      <c r="F23" s="374">
        <v>0</v>
      </c>
      <c r="G23" s="375">
        <v>0</v>
      </c>
      <c r="H23" s="284">
        <v>0</v>
      </c>
      <c r="I23" s="376">
        <v>0</v>
      </c>
      <c r="J23" s="373">
        <v>0</v>
      </c>
      <c r="K23" s="284">
        <v>0</v>
      </c>
      <c r="L23" s="374">
        <v>0</v>
      </c>
      <c r="M23" s="364">
        <v>70.44784</v>
      </c>
      <c r="N23" s="289">
        <v>0</v>
      </c>
      <c r="O23" s="286">
        <v>0</v>
      </c>
      <c r="P23" s="365"/>
      <c r="U23" s="356"/>
    </row>
    <row r="24" spans="1:21" s="2" customFormat="1" ht="16.5" customHeight="1">
      <c r="A24" s="347"/>
      <c r="B24" s="10"/>
      <c r="C24" s="283" t="s">
        <v>107</v>
      </c>
      <c r="D24" s="373">
        <v>53.771192</v>
      </c>
      <c r="E24" s="284">
        <v>0</v>
      </c>
      <c r="F24" s="374">
        <v>0</v>
      </c>
      <c r="G24" s="375">
        <v>5.7281</v>
      </c>
      <c r="H24" s="284">
        <v>0</v>
      </c>
      <c r="I24" s="376">
        <v>0</v>
      </c>
      <c r="J24" s="373">
        <v>4.0281</v>
      </c>
      <c r="K24" s="284">
        <v>0</v>
      </c>
      <c r="L24" s="374">
        <v>0</v>
      </c>
      <c r="M24" s="364">
        <v>63.527392</v>
      </c>
      <c r="N24" s="289">
        <v>0</v>
      </c>
      <c r="O24" s="286">
        <v>0</v>
      </c>
      <c r="P24" s="365"/>
      <c r="U24" s="356"/>
    </row>
    <row r="25" spans="1:21" s="2" customFormat="1" ht="16.5" customHeight="1">
      <c r="A25" s="347"/>
      <c r="B25" s="10"/>
      <c r="C25" s="466" t="s">
        <v>188</v>
      </c>
      <c r="D25" s="373">
        <v>0</v>
      </c>
      <c r="E25" s="284">
        <v>0</v>
      </c>
      <c r="F25" s="374">
        <v>0</v>
      </c>
      <c r="G25" s="375">
        <v>0</v>
      </c>
      <c r="H25" s="284">
        <v>0</v>
      </c>
      <c r="I25" s="376">
        <v>0</v>
      </c>
      <c r="J25" s="373">
        <v>0</v>
      </c>
      <c r="K25" s="284">
        <v>0</v>
      </c>
      <c r="L25" s="374">
        <v>0</v>
      </c>
      <c r="M25" s="364">
        <v>0</v>
      </c>
      <c r="N25" s="289">
        <v>0</v>
      </c>
      <c r="O25" s="286">
        <v>0</v>
      </c>
      <c r="P25" s="365"/>
      <c r="U25" s="356"/>
    </row>
    <row r="26" spans="1:21" s="2" customFormat="1" ht="16.5" customHeight="1">
      <c r="A26" s="347"/>
      <c r="B26" s="10"/>
      <c r="C26" s="283" t="s">
        <v>108</v>
      </c>
      <c r="D26" s="373">
        <v>75.855402</v>
      </c>
      <c r="E26" s="284">
        <v>0</v>
      </c>
      <c r="F26" s="374">
        <v>0</v>
      </c>
      <c r="G26" s="375">
        <v>4.0281</v>
      </c>
      <c r="H26" s="284">
        <v>0</v>
      </c>
      <c r="I26" s="376">
        <v>0</v>
      </c>
      <c r="J26" s="373">
        <v>5.7281</v>
      </c>
      <c r="K26" s="284">
        <v>0</v>
      </c>
      <c r="L26" s="374">
        <v>0</v>
      </c>
      <c r="M26" s="364">
        <v>85.61160199999999</v>
      </c>
      <c r="N26" s="289">
        <v>0</v>
      </c>
      <c r="O26" s="286">
        <v>0</v>
      </c>
      <c r="P26" s="365"/>
      <c r="U26" s="356"/>
    </row>
    <row r="27" spans="1:21" s="6" customFormat="1" ht="18" customHeight="1">
      <c r="A27" s="356"/>
      <c r="B27" s="11"/>
      <c r="C27" s="324" t="s">
        <v>11</v>
      </c>
      <c r="D27" s="379">
        <v>200.074434</v>
      </c>
      <c r="E27" s="380">
        <v>0</v>
      </c>
      <c r="F27" s="381">
        <v>0</v>
      </c>
      <c r="G27" s="382">
        <v>9.7562</v>
      </c>
      <c r="H27" s="380">
        <v>0</v>
      </c>
      <c r="I27" s="383">
        <v>0</v>
      </c>
      <c r="J27" s="379">
        <v>9.7562</v>
      </c>
      <c r="K27" s="380">
        <v>0</v>
      </c>
      <c r="L27" s="381">
        <v>0</v>
      </c>
      <c r="M27" s="382">
        <v>219.586834</v>
      </c>
      <c r="N27" s="380">
        <v>0</v>
      </c>
      <c r="O27" s="383">
        <v>0</v>
      </c>
      <c r="P27" s="384"/>
      <c r="U27" s="356"/>
    </row>
    <row r="28" spans="1:21" s="2" customFormat="1" ht="18" customHeight="1">
      <c r="A28" s="347"/>
      <c r="B28" s="8"/>
      <c r="C28" s="288"/>
      <c r="E28" s="12"/>
      <c r="F28" s="12"/>
      <c r="G28" s="12"/>
      <c r="H28" s="12"/>
      <c r="I28" s="12"/>
      <c r="J28" s="12"/>
      <c r="K28" s="12"/>
      <c r="L28" s="12"/>
      <c r="M28" s="12"/>
      <c r="P28" s="356"/>
      <c r="U28" s="356"/>
    </row>
  </sheetData>
  <sheetProtection formatCells="0" formatColumns="0" formatRows="0"/>
  <mergeCells count="4">
    <mergeCell ref="C3:O3"/>
    <mergeCell ref="C4:O4"/>
    <mergeCell ref="C5:O5"/>
    <mergeCell ref="C2:O2"/>
  </mergeCells>
  <conditionalFormatting sqref="M9:P9 D23:P27 D17:P21 D11:P15">
    <cfRule type="expression" priority="4" dxfId="0" stopIfTrue="1">
      <formula>AND(D9&lt;&gt;"",OR(D9&lt;0,NOT(ISNUMBER(D9))))</formula>
    </cfRule>
  </conditionalFormatting>
  <printOptions/>
  <pageMargins left="0.75" right="0.75" top="1" bottom="1" header="0.5" footer="0.5"/>
  <pageSetup fitToHeight="1" fitToWidth="1" horizontalDpi="600" verticalDpi="600" orientation="portrait" paperSize="9" scale="47" r:id="rId1"/>
  <headerFooter alignWithMargins="0">
    <oddFooter>&amp;C2010 Triennial Central Bank Survey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BIS-BRI-BIZ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forms for the Triennial Central Bank Survey</dc:title>
  <dc:subject/>
  <dc:creator>Carlos Mallo</dc:creator>
  <cp:keywords>Triennial  Survey, Amounts outstanding, BIS</cp:keywords>
  <dc:description>Report forms for the Triennial Central Bank Survey, 2010 ( Amounts outstanding )</dc:description>
  <cp:lastModifiedBy>Aylin Çelik Kara</cp:lastModifiedBy>
  <cp:lastPrinted>2012-11-22T13:05:51Z</cp:lastPrinted>
  <dcterms:created xsi:type="dcterms:W3CDTF">2000-03-23T14:24:07Z</dcterms:created>
  <dcterms:modified xsi:type="dcterms:W3CDTF">2016-10-11T13:47:15Z</dcterms:modified>
  <cp:category>Reporting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