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9645" tabRatio="714" firstSheet="1" activeTab="1"/>
  </bookViews>
  <sheets>
    <sheet name="General_Checks" sheetId="1" state="hidden" r:id="rId1"/>
    <sheet name="İçindekiler" sheetId="2" r:id="rId2"/>
    <sheet name="1" sheetId="3" r:id="rId3"/>
    <sheet name="OUT_1_Check" sheetId="4" state="hidden" r:id="rId4"/>
    <sheet name="2" sheetId="5" r:id="rId5"/>
    <sheet name="OUT_2_Check" sheetId="6" state="hidden" r:id="rId6"/>
    <sheet name="3" sheetId="7" r:id="rId7"/>
    <sheet name="OUT_3_Check" sheetId="8" state="hidden" r:id="rId8"/>
    <sheet name="4" sheetId="9" r:id="rId9"/>
    <sheet name="OUT_4_Check" sheetId="10" state="hidden" r:id="rId10"/>
    <sheet name="5" sheetId="11" r:id="rId11"/>
    <sheet name="CDS_Check" sheetId="12" state="hidden" r:id="rId12"/>
  </sheets>
  <definedNames>
    <definedName name="_xlnm.Print_Area" localSheetId="2">'1'!$A$1:$AT$40</definedName>
    <definedName name="_xlnm.Print_Area" localSheetId="4">'2'!$A$1:$AT$37</definedName>
    <definedName name="_xlnm.Print_Area" localSheetId="6">'3'!$A$1:$N$31</definedName>
    <definedName name="_xlnm.Print_Area" localSheetId="8">'4'!$A$1:$O$25</definedName>
    <definedName name="_xlnm.Print_Area" localSheetId="10">'5'!$A$1:$K$26</definedName>
    <definedName name="_xlnm.Print_Area" localSheetId="3">'OUT_1_Check'!$A$1:$AJ$56</definedName>
    <definedName name="_xlnm.Print_Area" localSheetId="5">'OUT_2_Check'!#REF!</definedName>
    <definedName name="_xlnm.Print_Area" localSheetId="7">'OUT_3_Check'!$A$1:$O$43</definedName>
    <definedName name="_xlnm.Print_Area" localSheetId="9">'OUT_4_Check'!$A$1:$S$38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<sst xmlns="http://schemas.openxmlformats.org/spreadsheetml/2006/main" count="602" uniqueCount="259">
  <si>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</si>
  <si>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</si>
  <si>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</si>
  <si>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</si>
  <si>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</si>
  <si>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</si>
  <si>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</si>
  <si>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</si>
  <si>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</si>
  <si>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</si>
  <si>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</si>
  <si>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</si>
  <si>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</si>
  <si>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</si>
  <si>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</si>
  <si>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</si>
  <si>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</si>
  <si>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</si>
  <si>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</si>
  <si>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</si>
  <si>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</si>
  <si>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</si>
  <si>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</si>
  <si>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</si>
  <si>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</si>
  <si>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</si>
  <si>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</si>
  <si>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</si>
  <si>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</si>
  <si>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</si>
  <si>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</si>
  <si>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</si>
  <si>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</si>
  <si>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</si>
  <si>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</si>
  <si>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</si>
  <si>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</si>
  <si>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</si>
  <si>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</si>
  <si>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</si>
  <si>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</si>
  <si>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</si>
  <si>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</si>
  <si>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</si>
  <si>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</si>
  <si>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</si>
  <si>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</si>
  <si>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</si>
  <si>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</si>
  <si>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</si>
  <si>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</si>
  <si>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</si>
  <si>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</si>
  <si>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</si>
  <si>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</si>
  <si>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</si>
  <si>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</si>
  <si>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</si>
  <si>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</si>
  <si>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</si>
  <si>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</si>
  <si>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</si>
  <si>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</si>
  <si>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</si>
  <si>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</si>
  <si>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</si>
  <si>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</si>
  <si>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</si>
  <si>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</si>
  <si>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</si>
  <si>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</si>
  <si>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</si>
  <si>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</si>
  <si>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</si>
  <si>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</si>
  <si>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</si>
  <si>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</si>
  <si>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</si>
  <si>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</si>
  <si>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</si>
  <si>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</si>
  <si>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</si>
  <si>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</si>
  <si>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</si>
  <si>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</si>
  <si>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</si>
  <si>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</si>
  <si>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</si>
  <si>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</si>
  <si>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</si>
  <si>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</si>
  <si>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  <family val="0"/>
      </rPr>
      <t xml:space="preserve"> 4</t>
    </r>
  </si>
  <si>
    <r>
      <t>4</t>
    </r>
    <r>
      <rPr>
        <sz val="11"/>
        <rFont val="TimesNewRomanPS"/>
        <family val="0"/>
      </rPr>
      <t xml:space="preserve">  Inlcuding currency warrants and multicurrency swaptions. </t>
    </r>
    <r>
      <rPr>
        <vertAlign val="superscript"/>
        <sz val="11"/>
        <rFont val="TimesNewRomanPS"/>
        <family val="0"/>
      </rPr>
      <t xml:space="preserve"> 5</t>
    </r>
    <r>
      <rPr>
        <sz val="11"/>
        <rFont val="TimesNewRomanPS"/>
        <family val="0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</si>
  <si>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  <family val="0"/>
      </rPr>
      <t xml:space="preserve">4 </t>
    </r>
    <r>
      <rPr>
        <sz val="11"/>
        <rFont val="TimesNewRomanPS"/>
        <family val="0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</si>
  <si>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  <family val="0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</si>
  <si>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  <family val="0"/>
      </rPr>
      <t>6</t>
    </r>
    <r>
      <rPr>
        <sz val="11"/>
        <rFont val="TimesNewRomanPS"/>
        <family val="0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</si>
  <si>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</si>
  <si>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  <family val="0"/>
      </rPr>
      <t xml:space="preserve">  4 </t>
    </r>
    <r>
      <rPr>
        <sz val="11"/>
        <rFont val="TimesNewRomanPS"/>
        <family val="0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</si>
  <si>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  <family val="0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</si>
  <si>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  <family val="0"/>
      </rPr>
      <t>4</t>
    </r>
  </si>
  <si>
    <r>
      <t xml:space="preserve">Gross negative market values </t>
    </r>
    <r>
      <rPr>
        <vertAlign val="superscript"/>
        <sz val="11"/>
        <rFont val="TimesNewRomanPS"/>
        <family val="0"/>
      </rPr>
      <t>4</t>
    </r>
  </si>
  <si>
    <r>
      <t xml:space="preserve">Gross positive market values </t>
    </r>
    <r>
      <rPr>
        <vertAlign val="superscript"/>
        <sz val="11"/>
        <rFont val="TimesNewRomanPS"/>
        <family val="0"/>
      </rPr>
      <t>6</t>
    </r>
  </si>
  <si>
    <r>
      <t xml:space="preserve">Gross negative market values </t>
    </r>
    <r>
      <rPr>
        <vertAlign val="superscript"/>
        <sz val="11"/>
        <rFont val="TimesNewRomanPS"/>
        <family val="0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</si>
  <si>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</si>
  <si>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</si>
  <si>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</si>
  <si>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</si>
  <si>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</si>
  <si>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</si>
  <si>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</si>
  <si>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</si>
  <si>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</si>
  <si>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</si>
  <si>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</si>
  <si>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</si>
  <si>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</si>
  <si>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</si>
  <si>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</si>
  <si>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</si>
  <si>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</si>
  <si>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</si>
  <si>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</si>
  <si>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</si>
  <si>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</si>
  <si>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</si>
  <si>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</si>
  <si>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</si>
  <si>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</si>
  <si>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</si>
  <si>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</si>
  <si>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</si>
  <si>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</si>
  <si>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</si>
  <si>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</si>
  <si>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</si>
  <si>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</si>
  <si>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</si>
  <si>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</si>
  <si>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</si>
  <si>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</si>
  <si>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</si>
  <si>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</si>
  <si>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</si>
  <si>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</si>
  <si>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BGN</t>
  </si>
  <si>
    <t>RON</t>
  </si>
  <si>
    <t>SEK</t>
  </si>
  <si>
    <t>CAD</t>
  </si>
  <si>
    <t>AUD</t>
  </si>
  <si>
    <t xml:space="preserve">     Diğer Mali Kuruluşlarla</t>
  </si>
  <si>
    <t xml:space="preserve">     Mali Olmayan Müşterilerle</t>
  </si>
  <si>
    <t>TOPLAM (A)</t>
  </si>
  <si>
    <t>ALTIN SÖZLEŞMELERİ DAHİL TOPLAM (B)</t>
  </si>
  <si>
    <t>PARA SWAPLARI</t>
  </si>
  <si>
    <t>TOPLAM (C)</t>
  </si>
  <si>
    <t>Satış</t>
  </si>
  <si>
    <t>TOPLAM (D)</t>
  </si>
  <si>
    <t>ALTIN SÖZLEŞMELERİ DAHİL TOPLAM (E)</t>
  </si>
  <si>
    <t>Alış</t>
  </si>
  <si>
    <t>TOPLAM (F)</t>
  </si>
  <si>
    <t>ALTIN SÖZLEŞMELERİ DAHİL TOPLAM (G)</t>
  </si>
  <si>
    <t>TOPLAM OTC OPSİYONLAR (D+F)</t>
  </si>
  <si>
    <t>TOPLAM DÖVİZ SÖZLEŞMELERİ (A+C+D+F+H)</t>
  </si>
  <si>
    <t>ALTIN DAHİL DÖVİZ SÖZLEŞMELERİ (B+C+E+G+H)</t>
  </si>
  <si>
    <t>Memorandum:</t>
  </si>
  <si>
    <t>İşlem Türü</t>
  </si>
  <si>
    <t>Tablo 1</t>
  </si>
  <si>
    <t>(Milyon ABD Doları)</t>
  </si>
  <si>
    <t>Diğer ²</t>
  </si>
  <si>
    <t>TOPLAM</t>
  </si>
  <si>
    <t>Tablo 2</t>
  </si>
  <si>
    <t>TEK PARA KULLANILAN FAİZ ORANINA DAYALI TÜREVLER ¹</t>
  </si>
  <si>
    <t>FORWARD FAİZ ORANI SÖZLEŞMELERİ</t>
  </si>
  <si>
    <t xml:space="preserve">     Raporlayan kuruluşlarla</t>
  </si>
  <si>
    <t>SWAPLAR</t>
  </si>
  <si>
    <t>TOPLAM (B)</t>
  </si>
  <si>
    <t>OTC OPSİYONLAR</t>
  </si>
  <si>
    <t>TOPLAM OTC OPSİYONLAR (C+D)</t>
  </si>
  <si>
    <t>TOPLAM FAİZ SÖZLEŞMELERİ (A+B+C+D+E)</t>
  </si>
  <si>
    <t>Tablo 3</t>
  </si>
  <si>
    <t>HİSSE SENEDİNE, EMTİAYA, KREDİYE DAYALI TÜREVLER VE DİĞER TÜREVLER ¹</t>
  </si>
  <si>
    <t>FORWARD VE SWAPLAR</t>
  </si>
  <si>
    <t>TOPLAM OTC OPSİYONLAR (B+C)</t>
  </si>
  <si>
    <t>TOPLAM SÖZLEŞMELER (A+B+C)</t>
  </si>
  <si>
    <t>Hisse Senedine Dayalı Türevler</t>
  </si>
  <si>
    <t>ABD</t>
  </si>
  <si>
    <t>Japonya</t>
  </si>
  <si>
    <t>Latin Amerika</t>
  </si>
  <si>
    <t>Toplam</t>
  </si>
  <si>
    <t>Altın Dışı</t>
  </si>
  <si>
    <t>Kıymetli Maden</t>
  </si>
  <si>
    <t>Diğer</t>
  </si>
  <si>
    <t>Emtia</t>
  </si>
  <si>
    <t>Kredi</t>
  </si>
  <si>
    <t>Brüt Pozitif Piyasa Değerleri</t>
  </si>
  <si>
    <t>Brüt Negatif Piyasa Değerleri</t>
  </si>
  <si>
    <t>Tablo 4</t>
  </si>
  <si>
    <t>OTC TÜREV SÖZLEŞMELERİ</t>
  </si>
  <si>
    <t>KALAN VADEYE GÖRE</t>
  </si>
  <si>
    <t>Risk Grubu</t>
  </si>
  <si>
    <t>DÖVİZE DAYALI SÖZLEŞMELER</t>
  </si>
  <si>
    <t>Forward ve swaplar</t>
  </si>
  <si>
    <t>OTC opsiyon-satılan</t>
  </si>
  <si>
    <t>OTC opsiyon-alınan</t>
  </si>
  <si>
    <t>1 yıla kadar</t>
  </si>
  <si>
    <t>1-5 yıl</t>
  </si>
  <si>
    <t>5 yıl +</t>
  </si>
  <si>
    <t>Tablo 5</t>
  </si>
  <si>
    <t>KREDİ TEMERRÜT SWAPLARI</t>
  </si>
  <si>
    <t>İşlem Bakiyeleri</t>
  </si>
  <si>
    <t>Brüt Piyasa Değerleri</t>
  </si>
  <si>
    <t>TEK REFERANS VARLIĞA BAĞLANMIŞ İŞLEMLER</t>
  </si>
  <si>
    <t>BİRDEN ÇOK REFERANS VARLIĞA BAĞLANMIŞ İŞLEMLER</t>
  </si>
  <si>
    <t>Ülke Temerrüt Swapları</t>
  </si>
  <si>
    <t>Diğer Temerrüt Swapları</t>
  </si>
  <si>
    <t>Döviz ve Altın Sözleşmeleri</t>
  </si>
  <si>
    <t>Tek Para Kullanılan Faiz Oranına Dayalı Türevler</t>
  </si>
  <si>
    <t>Hisse Senedine, Emtiaya, Krediye Dayalı Türevler ve Diğer Türevler</t>
  </si>
  <si>
    <t>Kalan Vadeye Göre OTC Türev Sözleşmeleri</t>
  </si>
  <si>
    <t>Kredi Temerrüt Swapları</t>
  </si>
  <si>
    <t>Haziran 2013 Nominal/Notional İşlem Bakiyeleri Anketi Raporu</t>
  </si>
  <si>
    <t>DÖVİZ VE ALTIN SÖZLEŞMELERİ ¹</t>
  </si>
  <si>
    <t>HAZİRAN 2013 NOMINAL/NOTIONAL İŞLEM BAKİYELERİ</t>
  </si>
  <si>
    <t>TRY</t>
  </si>
  <si>
    <t>OUTRIGHT FORWARDLAR  
VE DÖVİZ SWAPLARI ³</t>
  </si>
  <si>
    <t xml:space="preserve">    Raporlayan Kuruluşlarla</t>
  </si>
  <si>
    <r>
      <t xml:space="preserve">OTC OPSİYONLAR </t>
    </r>
    <r>
      <rPr>
        <b/>
        <vertAlign val="superscript"/>
        <sz val="11"/>
        <rFont val="Arial"/>
        <family val="2"/>
      </rPr>
      <t>4</t>
    </r>
  </si>
  <si>
    <r>
      <t>Diğer Ürünler (H)</t>
    </r>
    <r>
      <rPr>
        <vertAlign val="superscript"/>
        <sz val="11"/>
        <rFont val="Arial"/>
        <family val="2"/>
      </rPr>
      <t xml:space="preserve"> 5</t>
    </r>
  </si>
  <si>
    <r>
      <t xml:space="preserve">Brüt Pozitif Piyasa Değerleri </t>
    </r>
    <r>
      <rPr>
        <vertAlign val="superscript"/>
        <sz val="11"/>
        <rFont val="Arial"/>
        <family val="2"/>
      </rPr>
      <t>6</t>
    </r>
  </si>
  <si>
    <r>
      <t xml:space="preserve">Brüt Negatif Piyasa Değerleri </t>
    </r>
    <r>
      <rPr>
        <vertAlign val="superscript"/>
        <sz val="11"/>
        <rFont val="Arial"/>
        <family val="2"/>
      </rPr>
      <t>6</t>
    </r>
  </si>
  <si>
    <r>
      <t xml:space="preserve">¹  Faize ya da kura dayalı, en az iki para riski içeren tüm işlemler..  ² Tablodaki para birimleri dışında kalan ve işlem hacmi önemli olan paralarla yapılan işlemler yazılacaktır.   ³ Forward-forward esaslı swaplarda, işlemin her iki forward ayağı ayrı ayrı yazılacaktır. 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Para warrantları (currency warrants) ve çoklu para swaptionları (multicurrency swaptions) dahil.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Kaldıraç oranın çok yüksek ve/veya anaparanın değişken olması durumunda veya işlemin forward, swap ya da opsiyon olarak bileşenlerine ayrılmasının zor olduğu durumlarda bunların toplamı para ayrımı yapılmaksızın Genel Toplam sütununa yazılacaktır.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Toplam döviz sözleşmelerinin brüt piyasa değeri.</t>
    </r>
  </si>
  <si>
    <t/>
  </si>
  <si>
    <t>Haziran 2013 Nominal/Notional İşlem Bakiyeleri</t>
  </si>
  <si>
    <t>Diğer Ürünler ³</t>
  </si>
  <si>
    <r>
      <t xml:space="preserve">Brüt Pozitif Piayasa Değerleri </t>
    </r>
    <r>
      <rPr>
        <vertAlign val="superscript"/>
        <sz val="11"/>
        <rFont val="Arial"/>
        <family val="2"/>
      </rPr>
      <t>4</t>
    </r>
  </si>
  <si>
    <r>
      <t xml:space="preserve">Brüt Negatif Piayasa Değerleri </t>
    </r>
    <r>
      <rPr>
        <vertAlign val="superscript"/>
        <sz val="11"/>
        <rFont val="Arial"/>
        <family val="2"/>
      </rPr>
      <t>4</t>
    </r>
  </si>
  <si>
    <r>
      <t xml:space="preserve">¹  Bir ayağı sabit diğeri dalgalı (fixed/floating) ya da her iki ayağı da dalgalı (floating/floating) olan tek para kullanılan faiz oranı kontratlarının tamamı dahil edilmek üzere, tüm ayakları sadece ve sadece tek para cinsinin faiz oranına dayalı olan bütün işlemler.  ²   Tablodaki para birimleri dışında kalan ve işlem hacmi önemli olan paralarla yapılan işlemler yazılacaktır.  ³   Kaldıraç oranın çok yüksek ve/veya anaparanın değişken olması durumunda veya işlemin forward, swap ya da opsiyon olarak bileşenlerine ayrılmasının zor olduğu durumlarda bunların toplamı para ayrımı yapılmaksızın Genel Toplam sütununa yazılacaktır.  </t>
    </r>
    <r>
      <rPr>
        <vertAlign val="superscript"/>
        <sz val="11"/>
        <rFont val="Arial"/>
        <family val="2"/>
      </rPr>
      <t xml:space="preserve"> 4</t>
    </r>
    <r>
      <rPr>
        <sz val="11"/>
        <rFont val="Arial"/>
        <family val="2"/>
      </rPr>
      <t xml:space="preserve"> Toplam faiz oranı sözleşmelerinin brüt piyasa değeri.</t>
    </r>
  </si>
  <si>
    <r>
      <t>AVRUPA</t>
    </r>
    <r>
      <rPr>
        <b/>
        <vertAlign val="superscript"/>
        <sz val="11"/>
        <rFont val="TimesNewRomanPS"/>
        <family val="0"/>
      </rPr>
      <t>2</t>
    </r>
  </si>
  <si>
    <r>
      <t>Diğer Asya</t>
    </r>
    <r>
      <rPr>
        <b/>
        <vertAlign val="superscript"/>
        <sz val="11"/>
        <rFont val="TimesNewRomanPS"/>
        <family val="0"/>
      </rPr>
      <t>3</t>
    </r>
  </si>
  <si>
    <r>
      <t>Diğer</t>
    </r>
    <r>
      <rPr>
        <b/>
        <vertAlign val="superscript"/>
        <sz val="11"/>
        <rFont val="TimesNewRomanPS"/>
        <family val="0"/>
      </rPr>
      <t>4</t>
    </r>
  </si>
  <si>
    <r>
      <t>Türevleri</t>
    </r>
    <r>
      <rPr>
        <b/>
        <vertAlign val="superscript"/>
        <sz val="11"/>
        <rFont val="TimesNewRomanPS"/>
        <family val="0"/>
      </rPr>
      <t>5</t>
    </r>
  </si>
  <si>
    <r>
      <t>Türevler</t>
    </r>
    <r>
      <rPr>
        <b/>
        <vertAlign val="superscript"/>
        <sz val="11"/>
        <rFont val="TimesNewRomanPS"/>
        <family val="0"/>
      </rPr>
      <t>6</t>
    </r>
  </si>
  <si>
    <r>
      <t>1</t>
    </r>
    <r>
      <rPr>
        <sz val="11"/>
        <rFont val="TimesNewRomanPS"/>
        <family val="0"/>
      </rPr>
      <t xml:space="preserve">  Fiyatı bir hisse senedi ya da borsa endeksi, bir emtia ya da belirli bir referans kredinin kredibilitesine dayandırılmış olan türevler.  </t>
    </r>
    <r>
      <rPr>
        <vertAlign val="superscript"/>
        <sz val="11"/>
        <rFont val="TimesNewRomanPS"/>
        <family val="0"/>
      </rPr>
      <t>2</t>
    </r>
    <r>
      <rPr>
        <sz val="11"/>
        <rFont val="TimesNewRomanPS"/>
        <family val="0"/>
      </rPr>
      <t xml:space="preserve"> Arnavutluk, Bulgaristan, Macaristan, Polonya, Romanya ile Eski Çekoslavakya, Sovyetler Birliği ve Yugoslava'nın  devamı olan ülkeler hariç.   </t>
    </r>
    <r>
      <rPr>
        <vertAlign val="superscript"/>
        <sz val="11"/>
        <rFont val="TimesNewRomanPS"/>
        <family val="0"/>
      </rPr>
      <t>3</t>
    </r>
    <r>
      <rPr>
        <sz val="11"/>
        <rFont val="TimesNewRomanPS"/>
        <family val="0"/>
      </rPr>
      <t xml:space="preserve"> Japonya hariç Asya'daki tüm ülkeler    </t>
    </r>
    <r>
      <rPr>
        <vertAlign val="superscript"/>
        <sz val="11"/>
        <rFont val="TimesNewRomanPS"/>
        <family val="0"/>
      </rPr>
      <t xml:space="preserve">4 </t>
    </r>
    <r>
      <rPr>
        <sz val="11"/>
        <rFont val="TimesNewRomanPS"/>
        <family val="0"/>
      </rPr>
      <t xml:space="preserve">AAfrika, Avusturya ve Yeni Zelanda </t>
    </r>
    <r>
      <rPr>
        <vertAlign val="superscript"/>
        <sz val="11"/>
        <rFont val="TimesNewRomanPS"/>
        <family val="0"/>
      </rPr>
      <t>5</t>
    </r>
    <r>
      <rPr>
        <sz val="11"/>
        <rFont val="TimesNewRomanPS"/>
        <family val="0"/>
      </rPr>
      <t xml:space="preserve"> Kredi Temerrüt Swaplarını içermektedir.   </t>
    </r>
    <r>
      <rPr>
        <vertAlign val="superscript"/>
        <sz val="11"/>
        <rFont val="TimesNewRomanPS"/>
        <family val="0"/>
      </rPr>
      <t>6</t>
    </r>
    <r>
      <rPr>
        <sz val="11"/>
        <rFont val="TimesNewRomanPS"/>
        <family val="0"/>
      </rPr>
      <t xml:space="preserve"> Döviz, faiz oranı, hisse senedi, emtia ya da kredi riski içermeyen diğer türevler.</t>
    </r>
  </si>
  <si>
    <t>Haziran 2013 Notional İşlem Bakiyeleri</t>
  </si>
  <si>
    <t>DÖVİZ VE ALTINA DAYALI SÖZLEŞMELER</t>
  </si>
  <si>
    <t>FAİZ ORANINA DAYALI SÖZLEŞMELER</t>
  </si>
  <si>
    <t>HİSSE SENEDİNE DAYALI SÖZLEŞMELER</t>
  </si>
  <si>
    <t>Haziran 2013 Nominal/Notional İşlem Bakiyeleri ve Brüt Piyasa Değerleri</t>
  </si>
  <si>
    <t>TÜM SÖZLEŞMELER</t>
  </si>
  <si>
    <r>
      <t xml:space="preserve">           Merkezi  Karşı Taraflarla</t>
    </r>
    <r>
      <rPr>
        <vertAlign val="superscript"/>
        <sz val="11"/>
        <rFont val="Arial"/>
        <family val="2"/>
      </rPr>
      <t>1</t>
    </r>
  </si>
  <si>
    <t xml:space="preserve">           Bankalar ve Menkul Kıymet Firmaları</t>
  </si>
  <si>
    <r>
      <t xml:space="preserve">           Sigorta Şirketleri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(emeklilik fonları dahil)</t>
    </r>
  </si>
  <si>
    <t xml:space="preserve">           Özel Amaçlı Kurum ve Kuruluşlar</t>
  </si>
  <si>
    <t xml:space="preserve">           Koruma Fonları (Hedge funds)</t>
  </si>
  <si>
    <t xml:space="preserve">           Diğer Mali Müşteriler</t>
  </si>
  <si>
    <r>
      <t xml:space="preserve">           Merkezi  Karşı Taraflarla</t>
    </r>
    <r>
      <rPr>
        <vertAlign val="superscript"/>
        <sz val="11"/>
        <rFont val="Arial"/>
        <family val="2"/>
      </rPr>
      <t>1</t>
    </r>
  </si>
  <si>
    <r>
      <t xml:space="preserve">           Sigorta Şirketleri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(emeklilik fonları dahil)</t>
    </r>
  </si>
  <si>
    <r>
      <t xml:space="preserve">           Sigorta Şirketleri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(emeklilik fonları dahil)</t>
    </r>
  </si>
  <si>
    <r>
      <t xml:space="preserve">1 </t>
    </r>
    <r>
      <rPr>
        <sz val="11"/>
        <rFont val="Arial"/>
        <family val="2"/>
      </rPr>
      <t xml:space="preserve"> Merkezi Karşıtaraf, bir veya birden fazla mali piyasada işlem gören sözleşmelerde taraflar arasında aracılık yaparak her satıcı için alıcı, her alıcı için satıcı konumuna gelen kuruluştur.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Reassürans şirketleri ve finansal garanti şirketleri burada dahil edilmektedir.</t>
    </r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</si>
</sst>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(* #,##0.00_);_(* \(#,##0.00\);_(* &quot;-&quot;??_);_(@_)"/>
    <numFmt numFmtId="182" formatCode="&quot;Fr.&quot;\ #,##0;[Red]&quot;Fr.&quot;\ \-#,##0"/>
    <numFmt numFmtId="183" formatCode="&quot;Fr.&quot;\ #,##0.00;[Red]&quot;Fr.&quot;\ \-#,##0.00"/>
    <numFmt numFmtId="184" formatCode="mmm/yyyy"/>
    <numFmt numFmtId="185" formatCode="#,##0.0"/>
    <numFmt numFmtId="186" formatCode="#,##0.0\ ;\–#,##0.0\ ;\–\ "/>
    <numFmt numFmtId="187" formatCode="#,###\ ;\–#,###\ ;\–\ "/>
  </numFmts>
  <fonts count="89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6"/>
      <name val="TimesNewRomanPS"/>
      <family val="0"/>
    </font>
    <font>
      <sz val="9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sz val="18"/>
      <name val="TimesNewRomanPS"/>
      <family val="0"/>
    </font>
    <font>
      <b/>
      <u val="single"/>
      <sz val="11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b/>
      <i/>
      <sz val="12"/>
      <name val="TimesNewRomanPS"/>
      <family val="0"/>
    </font>
    <font>
      <sz val="10"/>
      <name val="TimesNewRomanPS"/>
      <family val="0"/>
    </font>
    <font>
      <b/>
      <i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vertAlign val="superscript"/>
      <sz val="11"/>
      <name val="TimesNewRomanPS"/>
      <family val="0"/>
    </font>
    <font>
      <b/>
      <sz val="14"/>
      <name val="Helvetica 65"/>
      <family val="0"/>
    </font>
    <font>
      <b/>
      <sz val="11"/>
      <color indexed="17"/>
      <name val="Arial"/>
      <family val="2"/>
    </font>
    <font>
      <b/>
      <sz val="11"/>
      <color indexed="61"/>
      <name val="Helvetica 65"/>
      <family val="0"/>
    </font>
    <font>
      <b/>
      <sz val="11"/>
      <color indexed="18"/>
      <name val="Helvetica 65"/>
      <family val="0"/>
    </font>
    <font>
      <b/>
      <sz val="12"/>
      <color indexed="53"/>
      <name val="Helvetica 65"/>
      <family val="0"/>
    </font>
    <font>
      <b/>
      <sz val="11"/>
      <color indexed="40"/>
      <name val="Helvetica 65"/>
      <family val="0"/>
    </font>
    <font>
      <b/>
      <sz val="11"/>
      <color indexed="43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Helvetica 65"/>
      <family val="0"/>
    </font>
    <font>
      <sz val="11"/>
      <color indexed="9"/>
      <name val="Helvetica 65"/>
      <family val="0"/>
    </font>
    <font>
      <sz val="11"/>
      <color indexed="9"/>
      <name val="TimesNewRomanPS"/>
      <family val="0"/>
    </font>
    <font>
      <b/>
      <sz val="11"/>
      <color indexed="48"/>
      <name val="Helvetica 65"/>
      <family val="0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u val="single"/>
      <sz val="12"/>
      <name val="TimesNewRomanPS"/>
      <family val="0"/>
    </font>
    <font>
      <b/>
      <u val="single"/>
      <sz val="12"/>
      <name val="TimesNewRomanPS"/>
      <family val="0"/>
    </font>
    <font>
      <b/>
      <sz val="11"/>
      <color indexed="54"/>
      <name val="Helvetica 65"/>
      <family val="0"/>
    </font>
    <font>
      <sz val="10"/>
      <color indexed="60"/>
      <name val="Arial"/>
      <family val="2"/>
    </font>
    <font>
      <b/>
      <sz val="11"/>
      <color indexed="60"/>
      <name val="Arial"/>
      <family val="2"/>
    </font>
    <font>
      <sz val="9"/>
      <color indexed="9"/>
      <name val="TimesNewRomanPS"/>
      <family val="0"/>
    </font>
    <font>
      <b/>
      <sz val="14"/>
      <color indexed="20"/>
      <name val="Helvetica 65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5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ashed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0" fontId="28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16" fillId="33" borderId="0" xfId="0" applyFont="1" applyFill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17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Continuous" vertical="center"/>
    </xf>
    <xf numFmtId="0" fontId="17" fillId="33" borderId="0" xfId="0" applyFont="1" applyFill="1" applyBorder="1" applyAlignment="1">
      <alignment horizontal="centerContinuous" vertical="center"/>
    </xf>
    <xf numFmtId="0" fontId="15" fillId="33" borderId="0" xfId="0" applyFont="1" applyFill="1" applyAlignment="1">
      <alignment horizontal="centerContinuous" vertical="center"/>
    </xf>
    <xf numFmtId="0" fontId="9" fillId="33" borderId="0" xfId="0" applyFont="1" applyFill="1" applyBorder="1" applyAlignment="1">
      <alignment horizontal="centerContinuous" vertical="center"/>
    </xf>
    <xf numFmtId="0" fontId="1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Continuous" vertical="center" wrapText="1"/>
    </xf>
    <xf numFmtId="0" fontId="8" fillId="33" borderId="14" xfId="0" applyFont="1" applyFill="1" applyBorder="1" applyAlignment="1">
      <alignment horizontal="centerContinuous" vertical="top" wrapText="1"/>
    </xf>
    <xf numFmtId="0" fontId="8" fillId="33" borderId="15" xfId="0" applyFont="1" applyFill="1" applyBorder="1" applyAlignment="1">
      <alignment horizontal="centerContinuous" vertical="center" wrapText="1"/>
    </xf>
    <xf numFmtId="0" fontId="12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0" xfId="0" applyFont="1" applyFill="1" applyBorder="1" applyAlignment="1" quotePrefix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17" xfId="0" applyFont="1" applyFill="1" applyBorder="1" applyAlignment="1" quotePrefix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 quotePrefix="1">
      <alignment vertical="center"/>
    </xf>
    <xf numFmtId="0" fontId="18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21" fillId="35" borderId="19" xfId="0" applyFont="1" applyFill="1" applyBorder="1" applyAlignment="1">
      <alignment vertical="center"/>
    </xf>
    <xf numFmtId="0" fontId="21" fillId="35" borderId="20" xfId="0" applyFont="1" applyFill="1" applyBorder="1" applyAlignment="1">
      <alignment horizontal="center" vertical="center"/>
    </xf>
    <xf numFmtId="3" fontId="22" fillId="33" borderId="21" xfId="0" applyNumberFormat="1" applyFont="1" applyFill="1" applyBorder="1" applyAlignment="1" applyProtection="1">
      <alignment horizontal="center" vertical="center"/>
      <protection locked="0"/>
    </xf>
    <xf numFmtId="3" fontId="18" fillId="33" borderId="18" xfId="0" applyNumberFormat="1" applyFont="1" applyFill="1" applyBorder="1" applyAlignment="1" quotePrefix="1">
      <alignment horizontal="center" vertical="center"/>
    </xf>
    <xf numFmtId="3" fontId="18" fillId="34" borderId="18" xfId="0" applyNumberFormat="1" applyFont="1" applyFill="1" applyBorder="1" applyAlignment="1">
      <alignment horizontal="center" vertical="center"/>
    </xf>
    <xf numFmtId="3" fontId="18" fillId="33" borderId="18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18" fillId="33" borderId="22" xfId="0" applyNumberFormat="1" applyFont="1" applyFill="1" applyBorder="1" applyAlignment="1" quotePrefix="1">
      <alignment horizontal="center" vertical="center"/>
    </xf>
    <xf numFmtId="3" fontId="17" fillId="33" borderId="0" xfId="0" applyNumberFormat="1" applyFont="1" applyFill="1" applyAlignment="1">
      <alignment vertical="center"/>
    </xf>
    <xf numFmtId="3" fontId="23" fillId="33" borderId="21" xfId="0" applyNumberFormat="1" applyFont="1" applyFill="1" applyBorder="1" applyAlignment="1" applyProtection="1">
      <alignment horizontal="center" vertical="center"/>
      <protection locked="0"/>
    </xf>
    <xf numFmtId="3" fontId="6" fillId="33" borderId="0" xfId="0" applyNumberFormat="1" applyFont="1" applyFill="1" applyAlignment="1">
      <alignment horizontal="centerContinuous" vertical="center"/>
    </xf>
    <xf numFmtId="3" fontId="24" fillId="33" borderId="21" xfId="0" applyNumberFormat="1" applyFont="1" applyFill="1" applyBorder="1" applyAlignment="1" applyProtection="1">
      <alignment horizontal="center" vertical="center"/>
      <protection locked="0"/>
    </xf>
    <xf numFmtId="3" fontId="25" fillId="33" borderId="21" xfId="0" applyNumberFormat="1" applyFont="1" applyFill="1" applyBorder="1" applyAlignment="1" applyProtection="1">
      <alignment horizontal="center" vertical="center"/>
      <protection locked="0"/>
    </xf>
    <xf numFmtId="3" fontId="25" fillId="33" borderId="23" xfId="0" applyNumberFormat="1" applyFont="1" applyFill="1" applyBorder="1" applyAlignment="1" applyProtection="1">
      <alignment horizontal="center" vertical="center"/>
      <protection locked="0"/>
    </xf>
    <xf numFmtId="3" fontId="23" fillId="33" borderId="18" xfId="0" applyNumberFormat="1" applyFont="1" applyFill="1" applyBorder="1" applyAlignment="1" quotePrefix="1">
      <alignment horizontal="center" vertical="center"/>
    </xf>
    <xf numFmtId="3" fontId="26" fillId="33" borderId="18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13" fillId="33" borderId="0" xfId="0" applyFont="1" applyFill="1" applyAlignment="1">
      <alignment horizontal="center" vertical="center"/>
    </xf>
    <xf numFmtId="0" fontId="18" fillId="33" borderId="24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Continuous" vertical="center" wrapText="1"/>
    </xf>
    <xf numFmtId="0" fontId="12" fillId="33" borderId="22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3" fontId="18" fillId="33" borderId="2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8" fillId="33" borderId="18" xfId="0" applyFont="1" applyFill="1" applyBorder="1" applyAlignment="1">
      <alignment vertical="center"/>
    </xf>
    <xf numFmtId="3" fontId="1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Continuous" wrapText="1"/>
    </xf>
    <xf numFmtId="0" fontId="8" fillId="33" borderId="11" xfId="0" applyFont="1" applyFill="1" applyBorder="1" applyAlignment="1">
      <alignment horizontal="centerContinuous" vertical="center" wrapText="1"/>
    </xf>
    <xf numFmtId="0" fontId="12" fillId="33" borderId="25" xfId="0" applyFont="1" applyFill="1" applyBorder="1" applyAlignment="1">
      <alignment horizontal="centerContinuous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12" fillId="33" borderId="11" xfId="0" applyFont="1" applyFill="1" applyBorder="1" applyAlignment="1">
      <alignment horizontal="centerContinuous" wrapText="1"/>
    </xf>
    <xf numFmtId="0" fontId="12" fillId="33" borderId="24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Continuous" vertical="center" wrapText="1"/>
    </xf>
    <xf numFmtId="0" fontId="12" fillId="33" borderId="14" xfId="0" applyFont="1" applyFill="1" applyBorder="1" applyAlignment="1">
      <alignment horizontal="centerContinuous" vertical="top" wrapText="1"/>
    </xf>
    <xf numFmtId="0" fontId="12" fillId="33" borderId="22" xfId="0" applyFont="1" applyFill="1" applyBorder="1" applyAlignment="1">
      <alignment horizontal="centerContinuous" vertical="top" wrapText="1"/>
    </xf>
    <xf numFmtId="0" fontId="12" fillId="33" borderId="27" xfId="0" applyFont="1" applyFill="1" applyBorder="1" applyAlignment="1">
      <alignment horizontal="centerContinuous" vertical="center" wrapText="1"/>
    </xf>
    <xf numFmtId="0" fontId="8" fillId="33" borderId="28" xfId="0" applyFont="1" applyFill="1" applyBorder="1" applyAlignment="1">
      <alignment horizontal="center" vertical="center"/>
    </xf>
    <xf numFmtId="3" fontId="18" fillId="33" borderId="28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horizontal="centerContinuous" vertical="center"/>
    </xf>
    <xf numFmtId="0" fontId="18" fillId="33" borderId="30" xfId="0" applyFont="1" applyFill="1" applyBorder="1" applyAlignment="1">
      <alignment horizontal="centerContinuous" vertical="center"/>
    </xf>
    <xf numFmtId="0" fontId="8" fillId="33" borderId="31" xfId="0" applyFont="1" applyFill="1" applyBorder="1" applyAlignment="1">
      <alignment horizontal="centerContinuous" vertical="center"/>
    </xf>
    <xf numFmtId="0" fontId="8" fillId="33" borderId="32" xfId="0" applyFont="1" applyFill="1" applyBorder="1" applyAlignment="1">
      <alignment horizontal="centerContinuous" vertical="center"/>
    </xf>
    <xf numFmtId="0" fontId="12" fillId="33" borderId="33" xfId="0" applyFont="1" applyFill="1" applyBorder="1" applyAlignment="1">
      <alignment horizontal="centerContinuous" vertical="center" wrapText="1"/>
    </xf>
    <xf numFmtId="0" fontId="12" fillId="35" borderId="34" xfId="0" applyFont="1" applyFill="1" applyBorder="1" applyAlignment="1">
      <alignment vertical="center" wrapText="1"/>
    </xf>
    <xf numFmtId="0" fontId="18" fillId="33" borderId="35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3" fontId="18" fillId="34" borderId="35" xfId="0" applyNumberFormat="1" applyFont="1" applyFill="1" applyBorder="1" applyAlignment="1">
      <alignment horizontal="center" vertical="center"/>
    </xf>
    <xf numFmtId="3" fontId="18" fillId="36" borderId="36" xfId="0" applyNumberFormat="1" applyFont="1" applyFill="1" applyBorder="1" applyAlignment="1">
      <alignment horizontal="center" vertical="center"/>
    </xf>
    <xf numFmtId="3" fontId="18" fillId="33" borderId="35" xfId="0" applyNumberFormat="1" applyFont="1" applyFill="1" applyBorder="1" applyAlignment="1">
      <alignment horizontal="center" vertical="center"/>
    </xf>
    <xf numFmtId="3" fontId="18" fillId="35" borderId="36" xfId="0" applyNumberFormat="1" applyFont="1" applyFill="1" applyBorder="1" applyAlignment="1">
      <alignment horizontal="center" vertical="center"/>
    </xf>
    <xf numFmtId="3" fontId="18" fillId="33" borderId="35" xfId="0" applyNumberFormat="1" applyFont="1" applyFill="1" applyBorder="1" applyAlignment="1" quotePrefix="1">
      <alignment horizontal="center" vertical="center"/>
    </xf>
    <xf numFmtId="0" fontId="12" fillId="33" borderId="37" xfId="0" applyFont="1" applyFill="1" applyBorder="1" applyAlignment="1">
      <alignment horizontal="centerContinuous" vertical="center"/>
    </xf>
    <xf numFmtId="0" fontId="21" fillId="35" borderId="38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Continuous" vertical="center"/>
    </xf>
    <xf numFmtId="0" fontId="12" fillId="35" borderId="40" xfId="0" applyFont="1" applyFill="1" applyBorder="1" applyAlignment="1">
      <alignment vertical="center" wrapText="1"/>
    </xf>
    <xf numFmtId="0" fontId="18" fillId="35" borderId="41" xfId="0" applyFont="1" applyFill="1" applyBorder="1" applyAlignment="1">
      <alignment horizontal="center" vertical="center"/>
    </xf>
    <xf numFmtId="3" fontId="18" fillId="35" borderId="41" xfId="0" applyNumberFormat="1" applyFont="1" applyFill="1" applyBorder="1" applyAlignment="1">
      <alignment horizontal="center" vertical="center"/>
    </xf>
    <xf numFmtId="3" fontId="27" fillId="35" borderId="42" xfId="0" applyNumberFormat="1" applyFont="1" applyFill="1" applyBorder="1" applyAlignment="1" applyProtection="1">
      <alignment horizontal="center" vertical="center"/>
      <protection locked="0"/>
    </xf>
    <xf numFmtId="185" fontId="18" fillId="33" borderId="0" xfId="0" applyNumberFormat="1" applyFont="1" applyFill="1" applyAlignment="1">
      <alignment vertical="center"/>
    </xf>
    <xf numFmtId="3" fontId="27" fillId="35" borderId="43" xfId="0" applyNumberFormat="1" applyFont="1" applyFill="1" applyBorder="1" applyAlignment="1" applyProtection="1">
      <alignment horizontal="center" vertical="center"/>
      <protection locked="0"/>
    </xf>
    <xf numFmtId="3" fontId="18" fillId="35" borderId="43" xfId="0" applyNumberFormat="1" applyFont="1" applyFill="1" applyBorder="1" applyAlignment="1">
      <alignment horizontal="center" vertical="center"/>
    </xf>
    <xf numFmtId="3" fontId="27" fillId="35" borderId="44" xfId="0" applyNumberFormat="1" applyFont="1" applyFill="1" applyBorder="1" applyAlignment="1" applyProtection="1">
      <alignment horizontal="center" vertical="center"/>
      <protection locked="0"/>
    </xf>
    <xf numFmtId="0" fontId="12" fillId="35" borderId="45" xfId="0" applyFont="1" applyFill="1" applyBorder="1" applyAlignment="1">
      <alignment vertical="center" wrapText="1"/>
    </xf>
    <xf numFmtId="0" fontId="18" fillId="35" borderId="44" xfId="0" applyFont="1" applyFill="1" applyBorder="1" applyAlignment="1">
      <alignment horizontal="center" vertical="center"/>
    </xf>
    <xf numFmtId="3" fontId="18" fillId="35" borderId="44" xfId="0" applyNumberFormat="1" applyFont="1" applyFill="1" applyBorder="1" applyAlignment="1">
      <alignment horizontal="center" vertical="center"/>
    </xf>
    <xf numFmtId="3" fontId="31" fillId="33" borderId="18" xfId="0" applyNumberFormat="1" applyFont="1" applyFill="1" applyBorder="1" applyAlignment="1" quotePrefix="1">
      <alignment horizontal="center" vertical="center"/>
    </xf>
    <xf numFmtId="3" fontId="31" fillId="33" borderId="18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 quotePrefix="1">
      <alignment horizontal="left" vertical="center"/>
    </xf>
    <xf numFmtId="3" fontId="31" fillId="34" borderId="18" xfId="0" applyNumberFormat="1" applyFont="1" applyFill="1" applyBorder="1" applyAlignment="1">
      <alignment horizontal="center" vertical="center"/>
    </xf>
    <xf numFmtId="0" fontId="32" fillId="33" borderId="18" xfId="0" applyFont="1" applyFill="1" applyBorder="1" applyAlignment="1" quotePrefix="1">
      <alignment horizontal="center" vertical="center"/>
    </xf>
    <xf numFmtId="0" fontId="33" fillId="33" borderId="1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22" xfId="0" applyFont="1" applyFill="1" applyBorder="1" applyAlignment="1" quotePrefix="1">
      <alignment horizontal="center" vertical="center"/>
    </xf>
    <xf numFmtId="3" fontId="34" fillId="33" borderId="18" xfId="0" applyNumberFormat="1" applyFont="1" applyFill="1" applyBorder="1" applyAlignment="1" quotePrefix="1">
      <alignment horizontal="center" vertical="center"/>
    </xf>
    <xf numFmtId="3" fontId="35" fillId="33" borderId="46" xfId="0" applyNumberFormat="1" applyFont="1" applyFill="1" applyBorder="1" applyAlignment="1" applyProtection="1">
      <alignment horizontal="center" vertical="center"/>
      <protection locked="0"/>
    </xf>
    <xf numFmtId="3" fontId="36" fillId="33" borderId="46" xfId="0" applyNumberFormat="1" applyFont="1" applyFill="1" applyBorder="1" applyAlignment="1" applyProtection="1">
      <alignment horizontal="center" vertical="center"/>
      <protection locked="0"/>
    </xf>
    <xf numFmtId="3" fontId="37" fillId="33" borderId="28" xfId="0" applyNumberFormat="1" applyFont="1" applyFill="1" applyBorder="1" applyAlignment="1" applyProtection="1">
      <alignment horizontal="center" vertical="center"/>
      <protection locked="0"/>
    </xf>
    <xf numFmtId="3" fontId="35" fillId="33" borderId="47" xfId="0" applyNumberFormat="1" applyFont="1" applyFill="1" applyBorder="1" applyAlignment="1" applyProtection="1">
      <alignment horizontal="center" vertical="center"/>
      <protection locked="0"/>
    </xf>
    <xf numFmtId="3" fontId="31" fillId="36" borderId="4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2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1" fillId="33" borderId="44" xfId="0" applyFont="1" applyFill="1" applyBorder="1" applyAlignment="1">
      <alignment horizontal="center" vertical="center"/>
    </xf>
    <xf numFmtId="0" fontId="0" fillId="33" borderId="53" xfId="0" applyFill="1" applyBorder="1" applyAlignment="1">
      <alignment/>
    </xf>
    <xf numFmtId="0" fontId="1" fillId="33" borderId="28" xfId="0" applyFont="1" applyFill="1" applyBorder="1" applyAlignment="1">
      <alignment vertical="center"/>
    </xf>
    <xf numFmtId="0" fontId="0" fillId="33" borderId="44" xfId="0" applyFill="1" applyBorder="1" applyAlignment="1">
      <alignment/>
    </xf>
    <xf numFmtId="3" fontId="0" fillId="33" borderId="0" xfId="0" applyNumberFormat="1" applyFill="1" applyBorder="1" applyAlignment="1">
      <alignment horizontal="center" vertical="center"/>
    </xf>
    <xf numFmtId="3" fontId="22" fillId="33" borderId="35" xfId="0" applyNumberFormat="1" applyFont="1" applyFill="1" applyBorder="1" applyAlignment="1" applyProtection="1">
      <alignment horizontal="center" vertical="center"/>
      <protection locked="0"/>
    </xf>
    <xf numFmtId="3" fontId="22" fillId="33" borderId="18" xfId="0" applyNumberFormat="1" applyFont="1" applyFill="1" applyBorder="1" applyAlignment="1" applyProtection="1">
      <alignment horizontal="center" vertical="center"/>
      <protection locked="0"/>
    </xf>
    <xf numFmtId="3" fontId="22" fillId="33" borderId="54" xfId="0" applyNumberFormat="1" applyFont="1" applyFill="1" applyBorder="1" applyAlignment="1" applyProtection="1">
      <alignment horizontal="center" vertical="center"/>
      <protection locked="0"/>
    </xf>
    <xf numFmtId="3" fontId="31" fillId="33" borderId="35" xfId="0" applyNumberFormat="1" applyFont="1" applyFill="1" applyBorder="1" applyAlignment="1" quotePrefix="1">
      <alignment horizontal="center" vertical="center"/>
    </xf>
    <xf numFmtId="3" fontId="31" fillId="34" borderId="35" xfId="0" applyNumberFormat="1" applyFont="1" applyFill="1" applyBorder="1" applyAlignment="1">
      <alignment horizontal="center" vertical="center"/>
    </xf>
    <xf numFmtId="3" fontId="31" fillId="33" borderId="35" xfId="0" applyNumberFormat="1" applyFont="1" applyFill="1" applyBorder="1" applyAlignment="1">
      <alignment horizontal="center" vertical="center"/>
    </xf>
    <xf numFmtId="3" fontId="22" fillId="33" borderId="28" xfId="0" applyNumberFormat="1" applyFont="1" applyFill="1" applyBorder="1" applyAlignment="1" applyProtection="1">
      <alignment horizontal="center" vertical="center"/>
      <protection locked="0"/>
    </xf>
    <xf numFmtId="3" fontId="22" fillId="33" borderId="55" xfId="0" applyNumberFormat="1" applyFont="1" applyFill="1" applyBorder="1" applyAlignment="1" applyProtection="1">
      <alignment horizontal="center" vertical="center"/>
      <protection locked="0"/>
    </xf>
    <xf numFmtId="3" fontId="22" fillId="33" borderId="56" xfId="0" applyNumberFormat="1" applyFont="1" applyFill="1" applyBorder="1" applyAlignment="1" applyProtection="1">
      <alignment horizontal="center" vertical="center"/>
      <protection locked="0"/>
    </xf>
    <xf numFmtId="3" fontId="22" fillId="33" borderId="57" xfId="0" applyNumberFormat="1" applyFont="1" applyFill="1" applyBorder="1" applyAlignment="1" applyProtection="1">
      <alignment horizontal="center" vertical="center"/>
      <protection locked="0"/>
    </xf>
    <xf numFmtId="0" fontId="16" fillId="33" borderId="0" xfId="59" applyFont="1" applyFill="1" applyAlignment="1">
      <alignment horizontal="left" vertical="center"/>
      <protection/>
    </xf>
    <xf numFmtId="0" fontId="12" fillId="33" borderId="0" xfId="59" applyFont="1" applyFill="1" applyBorder="1" applyAlignment="1">
      <alignment horizontal="centerContinuous" vertical="center"/>
      <protection/>
    </xf>
    <xf numFmtId="0" fontId="6" fillId="33" borderId="0" xfId="59" applyFont="1" applyFill="1" applyAlignment="1">
      <alignment horizontal="centerContinuous" vertical="center"/>
      <protection/>
    </xf>
    <xf numFmtId="0" fontId="5" fillId="33" borderId="0" xfId="59" applyFont="1" applyFill="1">
      <alignment/>
      <protection/>
    </xf>
    <xf numFmtId="0" fontId="16" fillId="33" borderId="0" xfId="59" applyFont="1" applyFill="1" applyBorder="1" applyAlignment="1">
      <alignment horizontal="center" vertical="center"/>
      <protection/>
    </xf>
    <xf numFmtId="0" fontId="28" fillId="33" borderId="0" xfId="59" applyFill="1" applyAlignment="1">
      <alignment vertical="center"/>
      <protection/>
    </xf>
    <xf numFmtId="0" fontId="15" fillId="33" borderId="0" xfId="59" applyFont="1" applyFill="1" applyAlignment="1">
      <alignment horizontal="center" vertical="center"/>
      <protection/>
    </xf>
    <xf numFmtId="0" fontId="38" fillId="33" borderId="0" xfId="59" applyFont="1" applyFill="1" applyBorder="1" applyAlignment="1">
      <alignment horizontal="centerContinuous" vertical="center"/>
      <protection/>
    </xf>
    <xf numFmtId="0" fontId="7" fillId="33" borderId="0" xfId="59" applyFont="1" applyFill="1" applyAlignment="1">
      <alignment horizontal="centerContinuous" vertical="center"/>
      <protection/>
    </xf>
    <xf numFmtId="0" fontId="15" fillId="33" borderId="0" xfId="59" applyFont="1" applyFill="1" applyAlignment="1">
      <alignment horizontal="centerContinuous" vertical="center"/>
      <protection/>
    </xf>
    <xf numFmtId="0" fontId="5" fillId="33" borderId="25" xfId="59" applyFont="1" applyFill="1" applyBorder="1">
      <alignment/>
      <protection/>
    </xf>
    <xf numFmtId="0" fontId="5" fillId="33" borderId="26" xfId="59" applyFont="1" applyFill="1" applyBorder="1">
      <alignment/>
      <protection/>
    </xf>
    <xf numFmtId="0" fontId="12" fillId="33" borderId="26" xfId="59" applyFont="1" applyFill="1" applyBorder="1" applyAlignment="1">
      <alignment horizontal="center" vertical="center"/>
      <protection/>
    </xf>
    <xf numFmtId="0" fontId="8" fillId="33" borderId="26" xfId="59" applyFont="1" applyFill="1" applyBorder="1" applyAlignment="1">
      <alignment horizontal="center" vertical="center"/>
      <protection/>
    </xf>
    <xf numFmtId="0" fontId="8" fillId="33" borderId="27" xfId="59" applyFont="1" applyFill="1" applyBorder="1" applyAlignment="1">
      <alignment horizontal="center" vertical="center"/>
      <protection/>
    </xf>
    <xf numFmtId="0" fontId="8" fillId="33" borderId="10" xfId="59" applyFont="1" applyFill="1" applyBorder="1" applyAlignment="1">
      <alignment horizontal="center" vertical="center"/>
      <protection/>
    </xf>
    <xf numFmtId="0" fontId="28" fillId="33" borderId="0" xfId="59" applyFill="1">
      <alignment/>
      <protection/>
    </xf>
    <xf numFmtId="0" fontId="8" fillId="33" borderId="17" xfId="59" applyFont="1" applyFill="1" applyBorder="1" applyAlignment="1">
      <alignment horizontal="center" vertical="center"/>
      <protection/>
    </xf>
    <xf numFmtId="0" fontId="8" fillId="33" borderId="13" xfId="59" applyFont="1" applyFill="1" applyBorder="1" applyAlignment="1">
      <alignment horizontal="center" vertical="center"/>
      <protection/>
    </xf>
    <xf numFmtId="0" fontId="39" fillId="33" borderId="17" xfId="59" applyFont="1" applyFill="1" applyBorder="1" applyAlignment="1" quotePrefix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8" fillId="33" borderId="28" xfId="59" applyFont="1" applyFill="1" applyBorder="1" applyAlignment="1">
      <alignment vertical="center"/>
      <protection/>
    </xf>
    <xf numFmtId="0" fontId="18" fillId="33" borderId="18" xfId="44" applyNumberFormat="1" applyFont="1" applyFill="1" applyBorder="1" applyAlignment="1">
      <alignment horizontal="center" vertical="center"/>
    </xf>
    <xf numFmtId="0" fontId="40" fillId="33" borderId="17" xfId="59" applyFont="1" applyFill="1" applyBorder="1" applyAlignment="1">
      <alignment vertical="center"/>
      <protection/>
    </xf>
    <xf numFmtId="0" fontId="18" fillId="34" borderId="18" xfId="44" applyNumberFormat="1" applyFont="1" applyFill="1" applyBorder="1" applyAlignment="1">
      <alignment horizontal="center" vertical="center"/>
    </xf>
    <xf numFmtId="0" fontId="39" fillId="33" borderId="17" xfId="59" applyFont="1" applyFill="1" applyBorder="1" applyAlignment="1">
      <alignment vertical="center"/>
      <protection/>
    </xf>
    <xf numFmtId="0" fontId="41" fillId="33" borderId="17" xfId="59" applyFont="1" applyFill="1" applyBorder="1" applyAlignment="1">
      <alignment vertical="center"/>
      <protection/>
    </xf>
    <xf numFmtId="0" fontId="41" fillId="33" borderId="13" xfId="59" applyFont="1" applyFill="1" applyBorder="1" applyAlignment="1">
      <alignment vertical="center"/>
      <protection/>
    </xf>
    <xf numFmtId="0" fontId="8" fillId="33" borderId="14" xfId="59" applyFont="1" applyFill="1" applyBorder="1" applyAlignment="1">
      <alignment vertical="center"/>
      <protection/>
    </xf>
    <xf numFmtId="0" fontId="18" fillId="34" borderId="22" xfId="44" applyNumberFormat="1" applyFont="1" applyFill="1" applyBorder="1" applyAlignment="1">
      <alignment horizontal="center" vertical="center"/>
    </xf>
    <xf numFmtId="0" fontId="39" fillId="33" borderId="0" xfId="59" applyFont="1" applyFill="1" applyAlignment="1">
      <alignment vertical="center"/>
      <protection/>
    </xf>
    <xf numFmtId="0" fontId="19" fillId="33" borderId="0" xfId="59" applyFont="1" applyFill="1" applyAlignment="1">
      <alignment vertical="center"/>
      <protection/>
    </xf>
    <xf numFmtId="0" fontId="8" fillId="33" borderId="0" xfId="59" applyFont="1" applyFill="1" applyAlignment="1">
      <alignment vertical="center"/>
      <protection/>
    </xf>
    <xf numFmtId="0" fontId="8" fillId="33" borderId="0" xfId="59" applyFont="1" applyFill="1">
      <alignment/>
      <protection/>
    </xf>
    <xf numFmtId="0" fontId="39" fillId="33" borderId="0" xfId="59" applyFont="1" applyFill="1" applyBorder="1" applyAlignment="1">
      <alignment/>
      <protection/>
    </xf>
    <xf numFmtId="0" fontId="39" fillId="33" borderId="0" xfId="59" applyFont="1" applyFill="1" applyAlignment="1">
      <alignment/>
      <protection/>
    </xf>
    <xf numFmtId="0" fontId="8" fillId="33" borderId="0" xfId="59" applyFont="1" applyFill="1" applyBorder="1" applyAlignment="1">
      <alignment vertical="center"/>
      <protection/>
    </xf>
    <xf numFmtId="0" fontId="12" fillId="33" borderId="14" xfId="59" applyFont="1" applyFill="1" applyBorder="1" applyAlignment="1" quotePrefix="1">
      <alignment horizontal="left" vertical="center"/>
      <protection/>
    </xf>
    <xf numFmtId="3" fontId="42" fillId="33" borderId="58" xfId="0" applyNumberFormat="1" applyFont="1" applyFill="1" applyBorder="1" applyAlignment="1" applyProtection="1">
      <alignment horizontal="center" vertical="center"/>
      <protection locked="0"/>
    </xf>
    <xf numFmtId="0" fontId="43" fillId="33" borderId="0" xfId="59" applyFont="1" applyFill="1">
      <alignment/>
      <protection/>
    </xf>
    <xf numFmtId="0" fontId="44" fillId="33" borderId="18" xfId="59" applyFont="1" applyFill="1" applyBorder="1">
      <alignment/>
      <protection/>
    </xf>
    <xf numFmtId="0" fontId="44" fillId="33" borderId="18" xfId="59" applyFont="1" applyFill="1" applyBorder="1" applyAlignment="1">
      <alignment horizontal="center"/>
      <protection/>
    </xf>
    <xf numFmtId="0" fontId="21" fillId="35" borderId="20" xfId="0" applyFont="1" applyFill="1" applyBorder="1" applyAlignment="1" quotePrefix="1">
      <alignment horizontal="center" vertical="center"/>
    </xf>
    <xf numFmtId="0" fontId="0" fillId="33" borderId="59" xfId="0" applyFill="1" applyBorder="1" applyAlignment="1">
      <alignment/>
    </xf>
    <xf numFmtId="0" fontId="1" fillId="33" borderId="15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60" xfId="0" applyFill="1" applyBorder="1" applyAlignment="1">
      <alignment/>
    </xf>
    <xf numFmtId="3" fontId="27" fillId="35" borderId="61" xfId="0" applyNumberFormat="1" applyFont="1" applyFill="1" applyBorder="1" applyAlignment="1" applyProtection="1">
      <alignment horizontal="center" vertical="center"/>
      <protection locked="0"/>
    </xf>
    <xf numFmtId="3" fontId="27" fillId="35" borderId="56" xfId="0" applyNumberFormat="1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Continuous" vertical="center"/>
    </xf>
    <xf numFmtId="3" fontId="25" fillId="33" borderId="54" xfId="0" applyNumberFormat="1" applyFont="1" applyFill="1" applyBorder="1" applyAlignment="1" applyProtection="1">
      <alignment horizontal="center" vertical="center"/>
      <protection locked="0"/>
    </xf>
    <xf numFmtId="3" fontId="18" fillId="37" borderId="21" xfId="0" applyNumberFormat="1" applyFont="1" applyFill="1" applyBorder="1" applyAlignment="1" applyProtection="1">
      <alignment horizontal="center" vertical="center"/>
      <protection locked="0"/>
    </xf>
    <xf numFmtId="3" fontId="18" fillId="37" borderId="62" xfId="0" applyNumberFormat="1" applyFont="1" applyFill="1" applyBorder="1" applyAlignment="1" applyProtection="1">
      <alignment horizontal="center" vertical="center"/>
      <protection locked="0"/>
    </xf>
    <xf numFmtId="3" fontId="18" fillId="37" borderId="6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30" fillId="0" borderId="0" xfId="55" applyAlignment="1" applyProtection="1">
      <alignment/>
      <protection/>
    </xf>
    <xf numFmtId="0" fontId="5" fillId="37" borderId="0" xfId="59" applyFont="1" applyFill="1" applyProtection="1">
      <alignment/>
      <protection/>
    </xf>
    <xf numFmtId="0" fontId="47" fillId="37" borderId="0" xfId="0" applyFont="1" applyFill="1" applyAlignment="1" applyProtection="1">
      <alignment horizontal="left" vertical="center"/>
      <protection/>
    </xf>
    <xf numFmtId="0" fontId="48" fillId="37" borderId="0" xfId="59" applyFont="1" applyFill="1" applyBorder="1" applyAlignment="1" applyProtection="1">
      <alignment horizontal="centerContinuous" vertical="center"/>
      <protection/>
    </xf>
    <xf numFmtId="0" fontId="6" fillId="37" borderId="0" xfId="59" applyFont="1" applyFill="1" applyAlignment="1" applyProtection="1">
      <alignment horizontal="centerContinuous" vertical="center"/>
      <protection/>
    </xf>
    <xf numFmtId="0" fontId="49" fillId="37" borderId="0" xfId="0" applyFont="1" applyFill="1" applyBorder="1" applyAlignment="1" applyProtection="1">
      <alignment horizontal="center" vertical="center"/>
      <protection/>
    </xf>
    <xf numFmtId="0" fontId="50" fillId="37" borderId="0" xfId="59" applyFont="1" applyFill="1" applyAlignment="1" applyProtection="1">
      <alignment vertical="center"/>
      <protection/>
    </xf>
    <xf numFmtId="3" fontId="45" fillId="37" borderId="0" xfId="59" applyNumberFormat="1" applyFont="1" applyFill="1" applyProtection="1">
      <alignment/>
      <protection/>
    </xf>
    <xf numFmtId="0" fontId="48" fillId="37" borderId="0" xfId="59" applyFont="1" applyFill="1" applyBorder="1" applyAlignment="1" applyProtection="1">
      <alignment vertical="center"/>
      <protection/>
    </xf>
    <xf numFmtId="0" fontId="28" fillId="37" borderId="0" xfId="59" applyFill="1" applyAlignment="1" applyProtection="1">
      <alignment vertical="center"/>
      <protection/>
    </xf>
    <xf numFmtId="0" fontId="18" fillId="37" borderId="0" xfId="0" applyFont="1" applyFill="1" applyAlignment="1" applyProtection="1">
      <alignment vertical="center"/>
      <protection/>
    </xf>
    <xf numFmtId="0" fontId="8" fillId="37" borderId="25" xfId="0" applyFont="1" applyFill="1" applyBorder="1" applyAlignment="1" applyProtection="1">
      <alignment vertical="center"/>
      <protection/>
    </xf>
    <xf numFmtId="0" fontId="51" fillId="37" borderId="27" xfId="0" applyFont="1" applyFill="1" applyBorder="1" applyAlignment="1" applyProtection="1">
      <alignment horizontal="centerContinuous" vertical="center" wrapText="1"/>
      <protection/>
    </xf>
    <xf numFmtId="0" fontId="48" fillId="37" borderId="16" xfId="0" applyFont="1" applyFill="1" applyBorder="1" applyAlignment="1" applyProtection="1">
      <alignment horizontal="center" vertical="center"/>
      <protection/>
    </xf>
    <xf numFmtId="0" fontId="48" fillId="37" borderId="25" xfId="0" applyFont="1" applyFill="1" applyBorder="1" applyAlignment="1" applyProtection="1">
      <alignment horizontal="center" vertical="center"/>
      <protection/>
    </xf>
    <xf numFmtId="0" fontId="51" fillId="37" borderId="27" xfId="0" applyFont="1" applyFill="1" applyBorder="1" applyAlignment="1" applyProtection="1">
      <alignment horizontal="center" vertical="center"/>
      <protection/>
    </xf>
    <xf numFmtId="0" fontId="18" fillId="37" borderId="0" xfId="0" applyFont="1" applyFill="1" applyAlignment="1" applyProtection="1">
      <alignment/>
      <protection/>
    </xf>
    <xf numFmtId="0" fontId="10" fillId="37" borderId="17" xfId="0" applyFont="1" applyFill="1" applyBorder="1" applyAlignment="1" applyProtection="1">
      <alignment/>
      <protection/>
    </xf>
    <xf numFmtId="0" fontId="48" fillId="37" borderId="0" xfId="0" applyFont="1" applyFill="1" applyBorder="1" applyAlignment="1" applyProtection="1" quotePrefix="1">
      <alignment horizontal="left" wrapText="1"/>
      <protection/>
    </xf>
    <xf numFmtId="0" fontId="51" fillId="37" borderId="18" xfId="0" applyFont="1" applyFill="1" applyBorder="1" applyAlignment="1" applyProtection="1">
      <alignment horizontal="center"/>
      <protection/>
    </xf>
    <xf numFmtId="0" fontId="51" fillId="37" borderId="28" xfId="0" applyFont="1" applyFill="1" applyBorder="1" applyAlignment="1" applyProtection="1">
      <alignment horizontal="center"/>
      <protection/>
    </xf>
    <xf numFmtId="0" fontId="51" fillId="37" borderId="17" xfId="0" applyFont="1" applyFill="1" applyBorder="1" applyAlignment="1" applyProtection="1">
      <alignment horizontal="center"/>
      <protection/>
    </xf>
    <xf numFmtId="0" fontId="51" fillId="37" borderId="28" xfId="0" applyFont="1" applyFill="1" applyBorder="1" applyAlignment="1" applyProtection="1">
      <alignment/>
      <protection/>
    </xf>
    <xf numFmtId="0" fontId="8" fillId="37" borderId="17" xfId="0" applyFont="1" applyFill="1" applyBorder="1" applyAlignment="1" applyProtection="1">
      <alignment vertical="center"/>
      <protection/>
    </xf>
    <xf numFmtId="0" fontId="51" fillId="37" borderId="0" xfId="0" applyFont="1" applyFill="1" applyBorder="1" applyAlignment="1" applyProtection="1" quotePrefix="1">
      <alignment horizontal="left" vertical="center"/>
      <protection/>
    </xf>
    <xf numFmtId="3" fontId="51" fillId="37" borderId="21" xfId="0" applyNumberFormat="1" applyFont="1" applyFill="1" applyBorder="1" applyAlignment="1" applyProtection="1">
      <alignment horizontal="center" vertical="center"/>
      <protection locked="0"/>
    </xf>
    <xf numFmtId="187" fontId="51" fillId="37" borderId="63" xfId="0" applyNumberFormat="1" applyFont="1" applyFill="1" applyBorder="1" applyAlignment="1" applyProtection="1">
      <alignment horizontal="center" vertical="center"/>
      <protection/>
    </xf>
    <xf numFmtId="0" fontId="51" fillId="37" borderId="28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vertical="center"/>
      <protection/>
    </xf>
    <xf numFmtId="0" fontId="8" fillId="37" borderId="17" xfId="0" applyFont="1" applyFill="1" applyBorder="1" applyAlignment="1" applyProtection="1" quotePrefix="1">
      <alignment vertical="center"/>
      <protection/>
    </xf>
    <xf numFmtId="3" fontId="18" fillId="37" borderId="0" xfId="0" applyNumberFormat="1" applyFont="1" applyFill="1" applyBorder="1" applyAlignment="1" applyProtection="1" quotePrefix="1">
      <alignment horizontal="center" vertical="center"/>
      <protection/>
    </xf>
    <xf numFmtId="3" fontId="18" fillId="37" borderId="0" xfId="0" applyNumberFormat="1" applyFont="1" applyFill="1" applyBorder="1" applyAlignment="1" applyProtection="1">
      <alignment vertical="center"/>
      <protection/>
    </xf>
    <xf numFmtId="0" fontId="51" fillId="37" borderId="0" xfId="0" applyFont="1" applyFill="1" applyBorder="1" applyAlignment="1" applyProtection="1">
      <alignment vertical="center"/>
      <protection/>
    </xf>
    <xf numFmtId="187" fontId="51" fillId="37" borderId="21" xfId="0" applyNumberFormat="1" applyFont="1" applyFill="1" applyBorder="1" applyAlignment="1" applyProtection="1">
      <alignment horizontal="center" vertical="center"/>
      <protection/>
    </xf>
    <xf numFmtId="0" fontId="18" fillId="37" borderId="0" xfId="0" applyFont="1" applyFill="1" applyAlignment="1" applyProtection="1">
      <alignment vertical="top"/>
      <protection/>
    </xf>
    <xf numFmtId="0" fontId="8" fillId="37" borderId="17" xfId="0" applyFont="1" applyFill="1" applyBorder="1" applyAlignment="1" applyProtection="1" quotePrefix="1">
      <alignment vertical="top"/>
      <protection/>
    </xf>
    <xf numFmtId="0" fontId="51" fillId="37" borderId="0" xfId="0" applyFont="1" applyFill="1" applyBorder="1" applyAlignment="1" applyProtection="1">
      <alignment vertical="top"/>
      <protection/>
    </xf>
    <xf numFmtId="3" fontId="51" fillId="38" borderId="18" xfId="0" applyNumberFormat="1" applyFont="1" applyFill="1" applyBorder="1" applyAlignment="1" applyProtection="1">
      <alignment horizontal="center" vertical="top"/>
      <protection/>
    </xf>
    <xf numFmtId="187" fontId="51" fillId="37" borderId="63" xfId="0" applyNumberFormat="1" applyFont="1" applyFill="1" applyBorder="1" applyAlignment="1" applyProtection="1">
      <alignment horizontal="center" vertical="top"/>
      <protection locked="0"/>
    </xf>
    <xf numFmtId="0" fontId="51" fillId="37" borderId="28" xfId="0" applyFont="1" applyFill="1" applyBorder="1" applyAlignment="1" applyProtection="1">
      <alignment vertical="top"/>
      <protection/>
    </xf>
    <xf numFmtId="3" fontId="18" fillId="37" borderId="0" xfId="0" applyNumberFormat="1" applyFont="1" applyFill="1" applyBorder="1" applyAlignment="1" applyProtection="1" quotePrefix="1">
      <alignment horizontal="center" vertical="top"/>
      <protection/>
    </xf>
    <xf numFmtId="3" fontId="18" fillId="37" borderId="0" xfId="0" applyNumberFormat="1" applyFont="1" applyFill="1" applyBorder="1" applyAlignment="1" applyProtection="1">
      <alignment horizontal="center" vertical="top"/>
      <protection/>
    </xf>
    <xf numFmtId="0" fontId="48" fillId="37" borderId="0" xfId="0" applyFont="1" applyFill="1" applyBorder="1" applyAlignment="1" applyProtection="1">
      <alignment/>
      <protection/>
    </xf>
    <xf numFmtId="3" fontId="51" fillId="37" borderId="18" xfId="0" applyNumberFormat="1" applyFont="1" applyFill="1" applyBorder="1" applyAlignment="1" applyProtection="1">
      <alignment horizontal="center"/>
      <protection/>
    </xf>
    <xf numFmtId="3" fontId="51" fillId="37" borderId="17" xfId="0" applyNumberFormat="1" applyFont="1" applyFill="1" applyBorder="1" applyAlignment="1" applyProtection="1" quotePrefix="1">
      <alignment horizontal="center"/>
      <protection/>
    </xf>
    <xf numFmtId="0" fontId="18" fillId="37" borderId="0" xfId="0" applyFont="1" applyFill="1" applyBorder="1" applyAlignment="1" applyProtection="1">
      <alignment/>
      <protection/>
    </xf>
    <xf numFmtId="0" fontId="8" fillId="37" borderId="17" xfId="0" applyFont="1" applyFill="1" applyBorder="1" applyAlignment="1" applyProtection="1">
      <alignment vertical="top"/>
      <protection/>
    </xf>
    <xf numFmtId="187" fontId="51" fillId="37" borderId="21" xfId="0" applyNumberFormat="1" applyFont="1" applyFill="1" applyBorder="1" applyAlignment="1" applyProtection="1">
      <alignment horizontal="center" vertical="top"/>
      <protection/>
    </xf>
    <xf numFmtId="187" fontId="51" fillId="37" borderId="63" xfId="0" applyNumberFormat="1" applyFont="1" applyFill="1" applyBorder="1" applyAlignment="1" applyProtection="1">
      <alignment horizontal="center" vertical="top"/>
      <protection/>
    </xf>
    <xf numFmtId="0" fontId="11" fillId="37" borderId="17" xfId="0" applyFont="1" applyFill="1" applyBorder="1" applyAlignment="1" applyProtection="1">
      <alignment vertical="center"/>
      <protection/>
    </xf>
    <xf numFmtId="0" fontId="10" fillId="37" borderId="17" xfId="0" applyFont="1" applyFill="1" applyBorder="1" applyAlignment="1" applyProtection="1">
      <alignment vertical="center"/>
      <protection/>
    </xf>
    <xf numFmtId="0" fontId="51" fillId="37" borderId="0" xfId="0" applyFont="1" applyFill="1" applyBorder="1" applyAlignment="1" applyProtection="1">
      <alignment horizontal="left" vertical="center"/>
      <protection/>
    </xf>
    <xf numFmtId="3" fontId="51" fillId="38" borderId="18" xfId="0" applyNumberFormat="1" applyFont="1" applyFill="1" applyBorder="1" applyAlignment="1" applyProtection="1">
      <alignment horizontal="center" vertical="center"/>
      <protection/>
    </xf>
    <xf numFmtId="187" fontId="51" fillId="37" borderId="63" xfId="0" applyNumberFormat="1" applyFont="1" applyFill="1" applyBorder="1" applyAlignment="1" applyProtection="1">
      <alignment horizontal="center" vertical="center"/>
      <protection locked="0"/>
    </xf>
    <xf numFmtId="0" fontId="48" fillId="37" borderId="0" xfId="0" applyFont="1" applyFill="1" applyBorder="1" applyAlignment="1" applyProtection="1">
      <alignment vertical="center"/>
      <protection/>
    </xf>
    <xf numFmtId="0" fontId="11" fillId="37" borderId="17" xfId="0" applyFont="1" applyFill="1" applyBorder="1" applyAlignment="1" applyProtection="1">
      <alignment/>
      <protection/>
    </xf>
    <xf numFmtId="3" fontId="51" fillId="37" borderId="28" xfId="0" applyNumberFormat="1" applyFont="1" applyFill="1" applyBorder="1" applyAlignment="1" applyProtection="1">
      <alignment horizontal="center"/>
      <protection/>
    </xf>
    <xf numFmtId="3" fontId="51" fillId="37" borderId="17" xfId="0" applyNumberFormat="1" applyFont="1" applyFill="1" applyBorder="1" applyAlignment="1" applyProtection="1">
      <alignment horizontal="center"/>
      <protection/>
    </xf>
    <xf numFmtId="0" fontId="11" fillId="37" borderId="13" xfId="0" applyFont="1" applyFill="1" applyBorder="1" applyAlignment="1" applyProtection="1">
      <alignment vertical="center"/>
      <protection/>
    </xf>
    <xf numFmtId="0" fontId="51" fillId="37" borderId="14" xfId="0" applyFont="1" applyFill="1" applyBorder="1" applyAlignment="1" applyProtection="1">
      <alignment horizontal="left" vertical="center"/>
      <protection/>
    </xf>
    <xf numFmtId="0" fontId="51" fillId="37" borderId="15" xfId="0" applyFont="1" applyFill="1" applyBorder="1" applyAlignment="1" applyProtection="1">
      <alignment vertical="center"/>
      <protection/>
    </xf>
    <xf numFmtId="0" fontId="51" fillId="37" borderId="0" xfId="0" applyFont="1" applyFill="1" applyAlignment="1" applyProtection="1">
      <alignment vertical="center"/>
      <protection/>
    </xf>
    <xf numFmtId="0" fontId="51" fillId="37" borderId="25" xfId="0" applyFont="1" applyFill="1" applyBorder="1" applyAlignment="1" applyProtection="1">
      <alignment vertical="center"/>
      <protection/>
    </xf>
    <xf numFmtId="0" fontId="51" fillId="37" borderId="27" xfId="0" applyFont="1" applyFill="1" applyBorder="1" applyAlignment="1" applyProtection="1">
      <alignment vertical="center"/>
      <protection/>
    </xf>
    <xf numFmtId="0" fontId="8" fillId="37" borderId="0" xfId="0" applyFont="1" applyFill="1" applyBorder="1" applyAlignment="1" applyProtection="1" quotePrefix="1">
      <alignment horizontal="left" vertical="center"/>
      <protection/>
    </xf>
    <xf numFmtId="0" fontId="8" fillId="37" borderId="0" xfId="0" applyFont="1" applyFill="1" applyAlignment="1" applyProtection="1">
      <alignment vertical="center"/>
      <protection/>
    </xf>
    <xf numFmtId="0" fontId="8" fillId="37" borderId="0" xfId="0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Alignment="1" applyProtection="1">
      <alignment/>
      <protection/>
    </xf>
    <xf numFmtId="0" fontId="51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51" fillId="37" borderId="27" xfId="0" applyFont="1" applyFill="1" applyBorder="1" applyAlignment="1" applyProtection="1">
      <alignment horizontal="centerContinuous" vertical="top" wrapText="1"/>
      <protection/>
    </xf>
    <xf numFmtId="0" fontId="48" fillId="37" borderId="0" xfId="0" applyFont="1" applyFill="1" applyBorder="1" applyAlignment="1" applyProtection="1" quotePrefix="1">
      <alignment horizontal="left" vertical="center" wrapText="1"/>
      <protection/>
    </xf>
    <xf numFmtId="187" fontId="51" fillId="37" borderId="28" xfId="0" applyNumberFormat="1" applyFont="1" applyFill="1" applyBorder="1" applyAlignment="1" applyProtection="1">
      <alignment horizontal="center" vertical="center"/>
      <protection/>
    </xf>
    <xf numFmtId="187" fontId="51" fillId="37" borderId="28" xfId="0" applyNumberFormat="1" applyFont="1" applyFill="1" applyBorder="1" applyAlignment="1" applyProtection="1">
      <alignment horizontal="center" vertical="top"/>
      <protection/>
    </xf>
    <xf numFmtId="187" fontId="51" fillId="37" borderId="21" xfId="0" applyNumberFormat="1" applyFont="1" applyFill="1" applyBorder="1" applyAlignment="1" applyProtection="1">
      <alignment horizontal="center"/>
      <protection/>
    </xf>
    <xf numFmtId="187" fontId="51" fillId="37" borderId="63" xfId="0" applyNumberFormat="1" applyFont="1" applyFill="1" applyBorder="1" applyAlignment="1" applyProtection="1">
      <alignment horizontal="center"/>
      <protection/>
    </xf>
    <xf numFmtId="187" fontId="51" fillId="37" borderId="28" xfId="0" applyNumberFormat="1" applyFont="1" applyFill="1" applyBorder="1" applyAlignment="1" applyProtection="1">
      <alignment horizontal="center"/>
      <protection/>
    </xf>
    <xf numFmtId="0" fontId="11" fillId="37" borderId="17" xfId="0" applyFont="1" applyFill="1" applyBorder="1" applyAlignment="1" applyProtection="1">
      <alignment vertical="top"/>
      <protection/>
    </xf>
    <xf numFmtId="0" fontId="8" fillId="37" borderId="17" xfId="0" applyFont="1" applyFill="1" applyBorder="1" applyAlignment="1" applyProtection="1">
      <alignment/>
      <protection/>
    </xf>
    <xf numFmtId="0" fontId="48" fillId="37" borderId="0" xfId="0" applyFont="1" applyFill="1" applyBorder="1" applyAlignment="1" applyProtection="1" quotePrefix="1">
      <alignment horizontal="left" vertical="center"/>
      <protection/>
    </xf>
    <xf numFmtId="0" fontId="51" fillId="37" borderId="14" xfId="0" applyFont="1" applyFill="1" applyBorder="1" applyAlignment="1" applyProtection="1">
      <alignment vertical="center"/>
      <protection/>
    </xf>
    <xf numFmtId="3" fontId="51" fillId="37" borderId="62" xfId="0" applyNumberFormat="1" applyFont="1" applyFill="1" applyBorder="1" applyAlignment="1" applyProtection="1">
      <alignment horizontal="center" vertical="center"/>
      <protection locked="0"/>
    </xf>
    <xf numFmtId="187" fontId="51" fillId="37" borderId="15" xfId="0" applyNumberFormat="1" applyFont="1" applyFill="1" applyBorder="1" applyAlignment="1" applyProtection="1">
      <alignment horizontal="center" vertical="center"/>
      <protection/>
    </xf>
    <xf numFmtId="0" fontId="51" fillId="37" borderId="27" xfId="0" applyFont="1" applyFill="1" applyBorder="1" applyAlignment="1" applyProtection="1">
      <alignment horizontal="justify" vertical="center" wrapText="1"/>
      <protection/>
    </xf>
    <xf numFmtId="0" fontId="8" fillId="37" borderId="10" xfId="0" applyFont="1" applyFill="1" applyBorder="1" applyAlignment="1" applyProtection="1">
      <alignment horizontal="centerContinuous" vertical="center" wrapText="1"/>
      <protection/>
    </xf>
    <xf numFmtId="0" fontId="48" fillId="37" borderId="11" xfId="0" applyFont="1" applyFill="1" applyBorder="1" applyAlignment="1" applyProtection="1">
      <alignment horizontal="centerContinuous" wrapText="1"/>
      <protection/>
    </xf>
    <xf numFmtId="0" fontId="12" fillId="37" borderId="25" xfId="0" applyFont="1" applyFill="1" applyBorder="1" applyAlignment="1" applyProtection="1">
      <alignment horizontal="centerContinuous" vertical="center"/>
      <protection/>
    </xf>
    <xf numFmtId="0" fontId="8" fillId="37" borderId="26" xfId="0" applyFont="1" applyFill="1" applyBorder="1" applyAlignment="1" applyProtection="1">
      <alignment horizontal="centerContinuous" vertical="center"/>
      <protection/>
    </xf>
    <xf numFmtId="0" fontId="12" fillId="37" borderId="26" xfId="0" applyFont="1" applyFill="1" applyBorder="1" applyAlignment="1" applyProtection="1">
      <alignment horizontal="centerContinuous" vertical="center"/>
      <protection/>
    </xf>
    <xf numFmtId="0" fontId="8" fillId="37" borderId="27" xfId="0" applyFont="1" applyFill="1" applyBorder="1" applyAlignment="1" applyProtection="1">
      <alignment horizontal="centerContinuous" vertical="center"/>
      <protection/>
    </xf>
    <xf numFmtId="0" fontId="12" fillId="37" borderId="11" xfId="0" applyFont="1" applyFill="1" applyBorder="1" applyAlignment="1" applyProtection="1">
      <alignment horizontal="centerContinuous" wrapText="1"/>
      <protection/>
    </xf>
    <xf numFmtId="0" fontId="12" fillId="37" borderId="24" xfId="0" applyFont="1" applyFill="1" applyBorder="1" applyAlignment="1" applyProtection="1">
      <alignment horizontal="center" wrapText="1"/>
      <protection/>
    </xf>
    <xf numFmtId="0" fontId="12" fillId="37" borderId="10" xfId="0" applyFont="1" applyFill="1" applyBorder="1" applyAlignment="1" applyProtection="1">
      <alignment horizontal="center" wrapText="1"/>
      <protection/>
    </xf>
    <xf numFmtId="0" fontId="18" fillId="37" borderId="12" xfId="0" applyFont="1" applyFill="1" applyBorder="1" applyAlignment="1" applyProtection="1">
      <alignment vertical="center"/>
      <protection/>
    </xf>
    <xf numFmtId="0" fontId="8" fillId="37" borderId="13" xfId="0" applyFont="1" applyFill="1" applyBorder="1" applyAlignment="1" applyProtection="1">
      <alignment horizontal="centerContinuous" vertical="center" wrapText="1"/>
      <protection/>
    </xf>
    <xf numFmtId="0" fontId="51" fillId="37" borderId="14" xfId="0" applyFont="1" applyFill="1" applyBorder="1" applyAlignment="1" applyProtection="1">
      <alignment horizontal="centerContinuous" vertical="center" wrapText="1"/>
      <protection/>
    </xf>
    <xf numFmtId="0" fontId="12" fillId="37" borderId="16" xfId="0" applyFont="1" applyFill="1" applyBorder="1" applyAlignment="1" applyProtection="1">
      <alignment horizontal="center" vertical="center"/>
      <protection/>
    </xf>
    <xf numFmtId="0" fontId="12" fillId="37" borderId="16" xfId="0" applyFont="1" applyFill="1" applyBorder="1" applyAlignment="1" applyProtection="1">
      <alignment horizontal="centerContinuous" vertical="center" wrapText="1"/>
      <protection/>
    </xf>
    <xf numFmtId="0" fontId="12" fillId="37" borderId="16" xfId="0" applyFont="1" applyFill="1" applyBorder="1" applyAlignment="1" applyProtection="1" quotePrefix="1">
      <alignment horizontal="center" vertical="center"/>
      <protection/>
    </xf>
    <xf numFmtId="0" fontId="12" fillId="37" borderId="14" xfId="0" applyFont="1" applyFill="1" applyBorder="1" applyAlignment="1" applyProtection="1">
      <alignment horizontal="centerContinuous" vertical="top" wrapText="1"/>
      <protection/>
    </xf>
    <xf numFmtId="0" fontId="12" fillId="37" borderId="22" xfId="0" applyFont="1" applyFill="1" applyBorder="1" applyAlignment="1" applyProtection="1">
      <alignment horizontal="centerContinuous" vertical="top" wrapText="1"/>
      <protection/>
    </xf>
    <xf numFmtId="0" fontId="12" fillId="37" borderId="13" xfId="0" applyFont="1" applyFill="1" applyBorder="1" applyAlignment="1" applyProtection="1">
      <alignment horizontal="centerContinuous" vertical="top" wrapText="1"/>
      <protection/>
    </xf>
    <xf numFmtId="0" fontId="18" fillId="37" borderId="15" xfId="0" applyFont="1" applyFill="1" applyBorder="1" applyAlignment="1" applyProtection="1">
      <alignment vertical="center"/>
      <protection/>
    </xf>
    <xf numFmtId="0" fontId="8" fillId="37" borderId="18" xfId="0" applyFont="1" applyFill="1" applyBorder="1" applyAlignment="1" applyProtection="1">
      <alignment horizontal="center"/>
      <protection/>
    </xf>
    <xf numFmtId="0" fontId="12" fillId="37" borderId="18" xfId="0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 applyProtection="1">
      <alignment horizontal="center"/>
      <protection/>
    </xf>
    <xf numFmtId="0" fontId="18" fillId="37" borderId="28" xfId="0" applyFont="1" applyFill="1" applyBorder="1" applyAlignment="1" applyProtection="1">
      <alignment/>
      <protection/>
    </xf>
    <xf numFmtId="187" fontId="18" fillId="37" borderId="21" xfId="0" applyNumberFormat="1" applyFont="1" applyFill="1" applyBorder="1" applyAlignment="1" applyProtection="1">
      <alignment horizontal="center" vertical="center"/>
      <protection/>
    </xf>
    <xf numFmtId="3" fontId="18" fillId="38" borderId="18" xfId="0" applyNumberFormat="1" applyFont="1" applyFill="1" applyBorder="1" applyAlignment="1" applyProtection="1">
      <alignment horizontal="center" vertical="center"/>
      <protection/>
    </xf>
    <xf numFmtId="0" fontId="18" fillId="37" borderId="28" xfId="0" applyFont="1" applyFill="1" applyBorder="1" applyAlignment="1" applyProtection="1">
      <alignment vertical="center"/>
      <protection/>
    </xf>
    <xf numFmtId="187" fontId="18" fillId="37" borderId="63" xfId="0" applyNumberFormat="1" applyFont="1" applyFill="1" applyBorder="1" applyAlignment="1" applyProtection="1">
      <alignment horizontal="center" vertical="center"/>
      <protection/>
    </xf>
    <xf numFmtId="187" fontId="18" fillId="37" borderId="21" xfId="0" applyNumberFormat="1" applyFont="1" applyFill="1" applyBorder="1" applyAlignment="1" applyProtection="1">
      <alignment horizontal="center"/>
      <protection/>
    </xf>
    <xf numFmtId="3" fontId="8" fillId="37" borderId="18" xfId="0" applyNumberFormat="1" applyFont="1" applyFill="1" applyBorder="1" applyAlignment="1" applyProtection="1">
      <alignment horizontal="center"/>
      <protection/>
    </xf>
    <xf numFmtId="3" fontId="8" fillId="37" borderId="17" xfId="0" applyNumberFormat="1" applyFont="1" applyFill="1" applyBorder="1" applyAlignment="1" applyProtection="1">
      <alignment horizontal="center"/>
      <protection/>
    </xf>
    <xf numFmtId="3" fontId="18" fillId="37" borderId="0" xfId="0" applyNumberFormat="1" applyFont="1" applyFill="1" applyBorder="1" applyAlignment="1" applyProtection="1" quotePrefix="1">
      <alignment horizontal="center"/>
      <protection/>
    </xf>
    <xf numFmtId="3" fontId="18" fillId="37" borderId="18" xfId="0" applyNumberFormat="1" applyFont="1" applyFill="1" applyBorder="1" applyAlignment="1" applyProtection="1">
      <alignment horizontal="center"/>
      <protection/>
    </xf>
    <xf numFmtId="3" fontId="18" fillId="37" borderId="17" xfId="0" applyNumberFormat="1" applyFont="1" applyFill="1" applyBorder="1" applyAlignment="1" applyProtection="1">
      <alignment horizontal="center"/>
      <protection/>
    </xf>
    <xf numFmtId="187" fontId="18" fillId="37" borderId="62" xfId="0" applyNumberFormat="1" applyFont="1" applyFill="1" applyBorder="1" applyAlignment="1" applyProtection="1">
      <alignment horizontal="center" vertical="center"/>
      <protection/>
    </xf>
    <xf numFmtId="3" fontId="18" fillId="37" borderId="64" xfId="0" applyNumberFormat="1" applyFont="1" applyFill="1" applyBorder="1" applyAlignment="1" applyProtection="1">
      <alignment horizontal="center" vertical="center"/>
      <protection locked="0"/>
    </xf>
    <xf numFmtId="0" fontId="18" fillId="37" borderId="27" xfId="0" applyFont="1" applyFill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/>
      <protection/>
    </xf>
    <xf numFmtId="0" fontId="5" fillId="0" borderId="0" xfId="59" applyFont="1" applyFill="1" applyProtection="1">
      <alignment/>
      <protection/>
    </xf>
    <xf numFmtId="0" fontId="5" fillId="0" borderId="0" xfId="59" applyFont="1" applyFill="1" applyBorder="1" applyProtection="1">
      <alignment/>
      <protection/>
    </xf>
    <xf numFmtId="0" fontId="50" fillId="0" borderId="0" xfId="59" applyFont="1" applyFill="1" applyAlignment="1" applyProtection="1">
      <alignment vertical="center"/>
      <protection/>
    </xf>
    <xf numFmtId="0" fontId="50" fillId="0" borderId="0" xfId="59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51" fillId="37" borderId="11" xfId="0" applyFont="1" applyFill="1" applyBorder="1" applyAlignment="1" applyProtection="1">
      <alignment horizontal="centerContinuous" vertical="center" wrapText="1"/>
      <protection/>
    </xf>
    <xf numFmtId="0" fontId="48" fillId="37" borderId="25" xfId="0" applyFont="1" applyFill="1" applyBorder="1" applyAlignment="1" applyProtection="1">
      <alignment horizontal="centerContinuous" vertical="center"/>
      <protection/>
    </xf>
    <xf numFmtId="0" fontId="51" fillId="37" borderId="11" xfId="0" applyFont="1" applyFill="1" applyBorder="1" applyAlignment="1" applyProtection="1">
      <alignment horizontal="centerContinuous" vertical="center"/>
      <protection/>
    </xf>
    <xf numFmtId="0" fontId="51" fillId="37" borderId="27" xfId="0" applyFont="1" applyFill="1" applyBorder="1" applyAlignment="1" applyProtection="1">
      <alignment horizontal="centerContinuous" vertical="center"/>
      <protection/>
    </xf>
    <xf numFmtId="0" fontId="48" fillId="37" borderId="26" xfId="0" applyFont="1" applyFill="1" applyBorder="1" applyAlignment="1" applyProtection="1">
      <alignment horizontal="centerContinuous" vertical="center"/>
      <protection/>
    </xf>
    <xf numFmtId="0" fontId="51" fillId="37" borderId="26" xfId="0" applyFont="1" applyFill="1" applyBorder="1" applyAlignment="1" applyProtection="1">
      <alignment horizontal="centerContinuous" vertical="center"/>
      <protection/>
    </xf>
    <xf numFmtId="0" fontId="48" fillId="37" borderId="11" xfId="0" applyFont="1" applyFill="1" applyBorder="1" applyAlignment="1" applyProtection="1">
      <alignment horizontal="centerContinuous" vertical="center"/>
      <protection/>
    </xf>
    <xf numFmtId="0" fontId="51" fillId="0" borderId="12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1" fillId="37" borderId="14" xfId="0" applyFont="1" applyFill="1" applyBorder="1" applyAlignment="1" applyProtection="1">
      <alignment horizontal="centerContinuous" vertical="top" wrapText="1"/>
      <protection/>
    </xf>
    <xf numFmtId="0" fontId="48" fillId="37" borderId="16" xfId="0" applyFont="1" applyFill="1" applyBorder="1" applyAlignment="1" applyProtection="1">
      <alignment horizontal="centerContinuous" vertical="center" wrapText="1"/>
      <protection/>
    </xf>
    <xf numFmtId="0" fontId="48" fillId="37" borderId="27" xfId="0" applyFont="1" applyFill="1" applyBorder="1" applyAlignment="1" applyProtection="1">
      <alignment horizontal="centerContinuous" vertical="center" wrapText="1"/>
      <protection/>
    </xf>
    <xf numFmtId="0" fontId="48" fillId="37" borderId="25" xfId="0" applyFont="1" applyFill="1" applyBorder="1" applyAlignment="1" applyProtection="1">
      <alignment horizontal="centerContinuous" vertical="center" wrapText="1"/>
      <protection/>
    </xf>
    <xf numFmtId="0" fontId="48" fillId="0" borderId="27" xfId="0" applyFont="1" applyFill="1" applyBorder="1" applyAlignment="1" applyProtection="1">
      <alignment horizontal="centerContinuous" vertical="center" wrapText="1"/>
      <protection/>
    </xf>
    <xf numFmtId="3" fontId="51" fillId="38" borderId="28" xfId="0" applyNumberFormat="1" applyFont="1" applyFill="1" applyBorder="1" applyAlignment="1" applyProtection="1">
      <alignment horizontal="center" vertical="center"/>
      <protection/>
    </xf>
    <xf numFmtId="3" fontId="51" fillId="38" borderId="17" xfId="0" applyNumberFormat="1" applyFont="1" applyFill="1" applyBorder="1" applyAlignment="1" applyProtection="1">
      <alignment horizontal="center" vertical="center"/>
      <protection/>
    </xf>
    <xf numFmtId="187" fontId="51" fillId="37" borderId="46" xfId="0" applyNumberFormat="1" applyFont="1" applyFill="1" applyBorder="1" applyAlignment="1" applyProtection="1">
      <alignment horizontal="center" vertical="center"/>
      <protection locked="0"/>
    </xf>
    <xf numFmtId="187" fontId="51" fillId="37" borderId="21" xfId="0" applyNumberFormat="1" applyFont="1" applyFill="1" applyBorder="1" applyAlignment="1" applyProtection="1">
      <alignment horizontal="center" vertical="center"/>
      <protection locked="0"/>
    </xf>
    <xf numFmtId="187" fontId="51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/>
    </xf>
    <xf numFmtId="0" fontId="8" fillId="37" borderId="17" xfId="0" applyFont="1" applyFill="1" applyBorder="1" applyAlignment="1" applyProtection="1" quotePrefix="1">
      <alignment/>
      <protection/>
    </xf>
    <xf numFmtId="0" fontId="48" fillId="37" borderId="0" xfId="0" applyFont="1" applyFill="1" applyBorder="1" applyAlignment="1" applyProtection="1" quotePrefix="1">
      <alignment horizontal="left"/>
      <protection/>
    </xf>
    <xf numFmtId="187" fontId="51" fillId="37" borderId="54" xfId="0" applyNumberFormat="1" applyFont="1" applyFill="1" applyBorder="1" applyAlignment="1" applyProtection="1">
      <alignment horizontal="center"/>
      <protection/>
    </xf>
    <xf numFmtId="187" fontId="51" fillId="37" borderId="65" xfId="0" applyNumberFormat="1" applyFont="1" applyFill="1" applyBorder="1" applyAlignment="1" applyProtection="1">
      <alignment horizontal="center"/>
      <protection/>
    </xf>
    <xf numFmtId="187" fontId="51" fillId="37" borderId="46" xfId="0" applyNumberFormat="1" applyFont="1" applyFill="1" applyBorder="1" applyAlignment="1" applyProtection="1">
      <alignment horizontal="center"/>
      <protection/>
    </xf>
    <xf numFmtId="187" fontId="51" fillId="0" borderId="2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3" fontId="51" fillId="37" borderId="54" xfId="0" applyNumberFormat="1" applyFont="1" applyFill="1" applyBorder="1" applyAlignment="1" applyProtection="1">
      <alignment horizontal="center" vertical="center"/>
      <protection locked="0"/>
    </xf>
    <xf numFmtId="3" fontId="51" fillId="37" borderId="65" xfId="0" applyNumberFormat="1" applyFont="1" applyFill="1" applyBorder="1" applyAlignment="1" applyProtection="1">
      <alignment horizontal="center" vertical="center"/>
      <protection locked="0"/>
    </xf>
    <xf numFmtId="3" fontId="51" fillId="37" borderId="46" xfId="0" applyNumberFormat="1" applyFont="1" applyFill="1" applyBorder="1" applyAlignment="1" applyProtection="1">
      <alignment horizontal="center" vertical="center"/>
      <protection locked="0"/>
    </xf>
    <xf numFmtId="3" fontId="51" fillId="37" borderId="63" xfId="0" applyNumberFormat="1" applyFont="1" applyFill="1" applyBorder="1" applyAlignment="1" applyProtection="1">
      <alignment horizontal="center" vertical="center"/>
      <protection locked="0"/>
    </xf>
    <xf numFmtId="187" fontId="51" fillId="37" borderId="46" xfId="0" applyNumberFormat="1" applyFont="1" applyFill="1" applyBorder="1" applyAlignment="1" applyProtection="1">
      <alignment horizontal="center" vertical="center"/>
      <protection/>
    </xf>
    <xf numFmtId="187" fontId="51" fillId="37" borderId="54" xfId="0" applyNumberFormat="1" applyFont="1" applyFill="1" applyBorder="1" applyAlignment="1" applyProtection="1">
      <alignment horizontal="center" vertical="center"/>
      <protection/>
    </xf>
    <xf numFmtId="187" fontId="51" fillId="37" borderId="65" xfId="0" applyNumberFormat="1" applyFont="1" applyFill="1" applyBorder="1" applyAlignment="1" applyProtection="1">
      <alignment horizontal="center" vertical="center"/>
      <protection/>
    </xf>
    <xf numFmtId="187" fontId="51" fillId="37" borderId="23" xfId="0" applyNumberFormat="1" applyFont="1" applyFill="1" applyBorder="1" applyAlignment="1" applyProtection="1">
      <alignment horizontal="center" vertical="center"/>
      <protection/>
    </xf>
    <xf numFmtId="187" fontId="51" fillId="37" borderId="62" xfId="0" applyNumberFormat="1" applyFont="1" applyFill="1" applyBorder="1" applyAlignment="1" applyProtection="1">
      <alignment horizontal="center" vertical="center"/>
      <protection/>
    </xf>
    <xf numFmtId="187" fontId="51" fillId="37" borderId="58" xfId="0" applyNumberFormat="1" applyFont="1" applyFill="1" applyBorder="1" applyAlignment="1" applyProtection="1">
      <alignment horizontal="center" vertical="center"/>
      <protection/>
    </xf>
    <xf numFmtId="187" fontId="51" fillId="37" borderId="66" xfId="0" applyNumberFormat="1" applyFont="1" applyFill="1" applyBorder="1" applyAlignment="1" applyProtection="1">
      <alignment horizontal="center" vertical="center"/>
      <protection/>
    </xf>
    <xf numFmtId="187" fontId="51" fillId="37" borderId="64" xfId="0" applyNumberFormat="1" applyFont="1" applyFill="1" applyBorder="1" applyAlignment="1" applyProtection="1">
      <alignment horizontal="center" vertical="center"/>
      <protection/>
    </xf>
    <xf numFmtId="187" fontId="51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46" fillId="37" borderId="0" xfId="0" applyNumberFormat="1" applyFont="1" applyFill="1" applyBorder="1" applyAlignment="1" applyProtection="1">
      <alignment horizontal="center" vertical="center"/>
      <protection/>
    </xf>
    <xf numFmtId="0" fontId="47" fillId="37" borderId="0" xfId="59" applyFont="1" applyFill="1" applyBorder="1" applyAlignment="1" applyProtection="1">
      <alignment vertical="center"/>
      <protection/>
    </xf>
    <xf numFmtId="0" fontId="47" fillId="37" borderId="0" xfId="59" applyFont="1" applyFill="1" applyAlignment="1" applyProtection="1">
      <alignment horizontal="left" vertical="center"/>
      <protection/>
    </xf>
    <xf numFmtId="0" fontId="54" fillId="37" borderId="0" xfId="59" applyFont="1" applyFill="1" applyAlignment="1" applyProtection="1">
      <alignment vertical="center"/>
      <protection/>
    </xf>
    <xf numFmtId="0" fontId="51" fillId="37" borderId="25" xfId="59" applyFont="1" applyFill="1" applyBorder="1" applyProtection="1">
      <alignment/>
      <protection/>
    </xf>
    <xf numFmtId="0" fontId="51" fillId="37" borderId="26" xfId="59" applyFont="1" applyFill="1" applyBorder="1" applyProtection="1">
      <alignment/>
      <protection/>
    </xf>
    <xf numFmtId="0" fontId="48" fillId="37" borderId="26" xfId="59" applyFont="1" applyFill="1" applyBorder="1" applyAlignment="1" applyProtection="1">
      <alignment horizontal="center" vertical="center"/>
      <protection/>
    </xf>
    <xf numFmtId="0" fontId="51" fillId="37" borderId="26" xfId="59" applyFont="1" applyFill="1" applyBorder="1" applyAlignment="1" applyProtection="1">
      <alignment horizontal="center" vertical="center"/>
      <protection/>
    </xf>
    <xf numFmtId="0" fontId="51" fillId="37" borderId="27" xfId="59" applyFont="1" applyFill="1" applyBorder="1" applyAlignment="1" applyProtection="1">
      <alignment horizontal="center" vertical="center"/>
      <protection/>
    </xf>
    <xf numFmtId="0" fontId="28" fillId="37" borderId="0" xfId="59" applyFill="1" applyProtection="1">
      <alignment/>
      <protection/>
    </xf>
    <xf numFmtId="0" fontId="8" fillId="37" borderId="17" xfId="59" applyFont="1" applyFill="1" applyBorder="1" applyAlignment="1" applyProtection="1">
      <alignment horizontal="center" vertical="center"/>
      <protection/>
    </xf>
    <xf numFmtId="0" fontId="28" fillId="37" borderId="0" xfId="59" applyFill="1" applyAlignment="1" applyProtection="1">
      <alignment/>
      <protection/>
    </xf>
    <xf numFmtId="0" fontId="39" fillId="37" borderId="17" xfId="59" applyFont="1" applyFill="1" applyBorder="1" applyAlignment="1" applyProtection="1" quotePrefix="1">
      <alignment/>
      <protection/>
    </xf>
    <xf numFmtId="0" fontId="48" fillId="37" borderId="0" xfId="59" applyFont="1" applyFill="1" applyBorder="1" applyAlignment="1" applyProtection="1">
      <alignment/>
      <protection/>
    </xf>
    <xf numFmtId="187" fontId="51" fillId="37" borderId="18" xfId="44" applyNumberFormat="1" applyFont="1" applyFill="1" applyBorder="1" applyAlignment="1" applyProtection="1">
      <alignment horizontal="center"/>
      <protection/>
    </xf>
    <xf numFmtId="187" fontId="51" fillId="37" borderId="10" xfId="44" applyNumberFormat="1" applyFont="1" applyFill="1" applyBorder="1" applyAlignment="1" applyProtection="1">
      <alignment horizontal="center"/>
      <protection/>
    </xf>
    <xf numFmtId="0" fontId="51" fillId="37" borderId="12" xfId="59" applyFont="1" applyFill="1" applyBorder="1" applyAlignment="1" applyProtection="1">
      <alignment/>
      <protection/>
    </xf>
    <xf numFmtId="187" fontId="51" fillId="37" borderId="17" xfId="44" applyNumberFormat="1" applyFont="1" applyFill="1" applyBorder="1" applyAlignment="1" applyProtection="1">
      <alignment horizontal="center"/>
      <protection/>
    </xf>
    <xf numFmtId="0" fontId="51" fillId="37" borderId="28" xfId="59" applyFont="1" applyFill="1" applyBorder="1" applyProtection="1">
      <alignment/>
      <protection/>
    </xf>
    <xf numFmtId="187" fontId="51" fillId="37" borderId="18" xfId="44" applyNumberFormat="1" applyFont="1" applyFill="1" applyBorder="1" applyAlignment="1" applyProtection="1">
      <alignment horizontal="center" vertical="center"/>
      <protection/>
    </xf>
    <xf numFmtId="187" fontId="51" fillId="37" borderId="17" xfId="44" applyNumberFormat="1" applyFont="1" applyFill="1" applyBorder="1" applyAlignment="1" applyProtection="1">
      <alignment horizontal="center" vertical="center"/>
      <protection/>
    </xf>
    <xf numFmtId="0" fontId="51" fillId="37" borderId="28" xfId="59" applyFont="1" applyFill="1" applyBorder="1" applyAlignment="1" applyProtection="1">
      <alignment vertical="center"/>
      <protection/>
    </xf>
    <xf numFmtId="0" fontId="51" fillId="0" borderId="28" xfId="0" applyFont="1" applyFill="1" applyBorder="1" applyAlignment="1" applyProtection="1" quotePrefix="1">
      <alignment vertical="center"/>
      <protection/>
    </xf>
    <xf numFmtId="0" fontId="8" fillId="39" borderId="17" xfId="59" applyFont="1" applyFill="1" applyBorder="1" applyAlignment="1" applyProtection="1">
      <alignment horizontal="center" vertical="center"/>
      <protection/>
    </xf>
    <xf numFmtId="0" fontId="51" fillId="39" borderId="28" xfId="0" applyFont="1" applyFill="1" applyBorder="1" applyAlignment="1" applyProtection="1" quotePrefix="1">
      <alignment vertical="center"/>
      <protection/>
    </xf>
    <xf numFmtId="0" fontId="51" fillId="39" borderId="28" xfId="0" applyFont="1" applyFill="1" applyBorder="1" applyAlignment="1" applyProtection="1" quotePrefix="1">
      <alignment vertical="center" wrapText="1"/>
      <protection/>
    </xf>
    <xf numFmtId="0" fontId="51" fillId="37" borderId="28" xfId="59" applyFont="1" applyFill="1" applyBorder="1" applyAlignment="1" applyProtection="1">
      <alignment/>
      <protection/>
    </xf>
    <xf numFmtId="0" fontId="40" fillId="37" borderId="17" xfId="59" applyFont="1" applyFill="1" applyBorder="1" applyAlignment="1" applyProtection="1">
      <alignment vertical="center"/>
      <protection/>
    </xf>
    <xf numFmtId="0" fontId="39" fillId="37" borderId="17" xfId="59" applyFont="1" applyFill="1" applyBorder="1" applyAlignment="1" applyProtection="1">
      <alignment vertical="center"/>
      <protection/>
    </xf>
    <xf numFmtId="187" fontId="51" fillId="37" borderId="18" xfId="44" applyNumberFormat="1" applyFont="1" applyFill="1" applyBorder="1" applyAlignment="1" applyProtection="1">
      <alignment horizontal="center"/>
      <protection locked="0"/>
    </xf>
    <xf numFmtId="187" fontId="51" fillId="37" borderId="17" xfId="44" applyNumberFormat="1" applyFont="1" applyFill="1" applyBorder="1" applyAlignment="1" applyProtection="1">
      <alignment horizontal="center"/>
      <protection locked="0"/>
    </xf>
    <xf numFmtId="0" fontId="39" fillId="39" borderId="17" xfId="59" applyFont="1" applyFill="1" applyBorder="1" applyAlignment="1" applyProtection="1">
      <alignment vertical="center"/>
      <protection/>
    </xf>
    <xf numFmtId="0" fontId="41" fillId="37" borderId="17" xfId="59" applyFont="1" applyFill="1" applyBorder="1" applyAlignment="1" applyProtection="1">
      <alignment vertical="center"/>
      <protection/>
    </xf>
    <xf numFmtId="0" fontId="51" fillId="37" borderId="28" xfId="59" applyFont="1" applyFill="1" applyBorder="1" applyProtection="1">
      <alignment/>
      <protection locked="0"/>
    </xf>
    <xf numFmtId="0" fontId="28" fillId="37" borderId="0" xfId="59" applyFill="1" applyAlignment="1" applyProtection="1">
      <alignment vertical="top"/>
      <protection/>
    </xf>
    <xf numFmtId="0" fontId="41" fillId="37" borderId="17" xfId="59" applyFont="1" applyFill="1" applyBorder="1" applyAlignment="1" applyProtection="1">
      <alignment vertical="top"/>
      <protection/>
    </xf>
    <xf numFmtId="0" fontId="51" fillId="37" borderId="0" xfId="0" applyFont="1" applyFill="1" applyBorder="1" applyAlignment="1" applyProtection="1" quotePrefix="1">
      <alignment horizontal="left" vertical="top"/>
      <protection/>
    </xf>
    <xf numFmtId="187" fontId="51" fillId="37" borderId="18" xfId="44" applyNumberFormat="1" applyFont="1" applyFill="1" applyBorder="1" applyAlignment="1" applyProtection="1">
      <alignment horizontal="center" vertical="top"/>
      <protection locked="0"/>
    </xf>
    <xf numFmtId="187" fontId="51" fillId="37" borderId="13" xfId="44" applyNumberFormat="1" applyFont="1" applyFill="1" applyBorder="1" applyAlignment="1" applyProtection="1">
      <alignment horizontal="center" vertical="top"/>
      <protection locked="0"/>
    </xf>
    <xf numFmtId="0" fontId="51" fillId="37" borderId="15" xfId="59" applyFont="1" applyFill="1" applyBorder="1" applyAlignment="1" applyProtection="1">
      <alignment vertical="top"/>
      <protection locked="0"/>
    </xf>
    <xf numFmtId="0" fontId="51" fillId="37" borderId="0" xfId="59" applyFont="1" applyFill="1" applyProtection="1">
      <alignment/>
      <protection/>
    </xf>
    <xf numFmtId="0" fontId="51" fillId="37" borderId="15" xfId="59" applyFont="1" applyFill="1" applyBorder="1" applyProtection="1">
      <alignment/>
      <protection/>
    </xf>
    <xf numFmtId="0" fontId="1" fillId="35" borderId="52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30" xfId="0" applyFont="1" applyFill="1" applyBorder="1" applyAlignment="1" quotePrefix="1">
      <alignment horizontal="center" vertical="center"/>
    </xf>
    <xf numFmtId="0" fontId="1" fillId="35" borderId="67" xfId="0" applyFont="1" applyFill="1" applyBorder="1" applyAlignment="1" quotePrefix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47" fillId="37" borderId="0" xfId="59" applyFont="1" applyFill="1" applyBorder="1" applyAlignment="1" applyProtection="1">
      <alignment horizontal="center" vertical="center"/>
      <protection/>
    </xf>
    <xf numFmtId="0" fontId="51" fillId="37" borderId="26" xfId="0" applyFont="1" applyFill="1" applyBorder="1" applyAlignment="1" applyProtection="1" quotePrefix="1">
      <alignment horizontal="justify" vertical="top" wrapText="1"/>
      <protection/>
    </xf>
    <xf numFmtId="0" fontId="12" fillId="33" borderId="24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9" fillId="37" borderId="25" xfId="0" applyFont="1" applyFill="1" applyBorder="1" applyAlignment="1" applyProtection="1" quotePrefix="1">
      <alignment horizontal="left" vertical="center" wrapText="1"/>
      <protection/>
    </xf>
    <xf numFmtId="0" fontId="8" fillId="37" borderId="26" xfId="0" applyFont="1" applyFill="1" applyBorder="1" applyAlignment="1" applyProtection="1">
      <alignment horizontal="justify" vertical="center" wrapText="1"/>
      <protection/>
    </xf>
    <xf numFmtId="0" fontId="47" fillId="37" borderId="0" xfId="59" applyFont="1" applyFill="1" applyAlignment="1" applyProtection="1">
      <alignment horizontal="center" vertical="center"/>
      <protection/>
    </xf>
    <xf numFmtId="0" fontId="8" fillId="37" borderId="10" xfId="59" applyFont="1" applyFill="1" applyBorder="1" applyAlignment="1" applyProtection="1">
      <alignment horizontal="center" vertical="center"/>
      <protection/>
    </xf>
    <xf numFmtId="0" fontId="8" fillId="37" borderId="11" xfId="59" applyFont="1" applyFill="1" applyBorder="1" applyAlignment="1" applyProtection="1">
      <alignment horizontal="center" vertical="center"/>
      <protection/>
    </xf>
    <xf numFmtId="0" fontId="8" fillId="37" borderId="17" xfId="59" applyFont="1" applyFill="1" applyBorder="1" applyAlignment="1" applyProtection="1">
      <alignment horizontal="center" vertical="center"/>
      <protection/>
    </xf>
    <xf numFmtId="0" fontId="8" fillId="37" borderId="0" xfId="59" applyFont="1" applyFill="1" applyBorder="1" applyAlignment="1" applyProtection="1">
      <alignment horizontal="center" vertical="center"/>
      <protection/>
    </xf>
    <xf numFmtId="0" fontId="8" fillId="37" borderId="13" xfId="59" applyFont="1" applyFill="1" applyBorder="1" applyAlignment="1" applyProtection="1">
      <alignment horizontal="center" vertical="center"/>
      <protection/>
    </xf>
    <xf numFmtId="0" fontId="8" fillId="37" borderId="14" xfId="59" applyFont="1" applyFill="1" applyBorder="1" applyAlignment="1" applyProtection="1">
      <alignment horizontal="center" vertical="center"/>
      <protection/>
    </xf>
    <xf numFmtId="0" fontId="48" fillId="37" borderId="25" xfId="59" applyFont="1" applyFill="1" applyBorder="1" applyAlignment="1" applyProtection="1">
      <alignment horizontal="center" vertical="center"/>
      <protection/>
    </xf>
    <xf numFmtId="0" fontId="48" fillId="37" borderId="26" xfId="59" applyFont="1" applyFill="1" applyBorder="1" applyAlignment="1" applyProtection="1">
      <alignment horizontal="center" vertical="center"/>
      <protection/>
    </xf>
    <xf numFmtId="0" fontId="48" fillId="37" borderId="27" xfId="59" applyFont="1" applyFill="1" applyBorder="1" applyAlignment="1" applyProtection="1">
      <alignment horizontal="center" vertical="center"/>
      <protection/>
    </xf>
    <xf numFmtId="0" fontId="51" fillId="37" borderId="27" xfId="59" applyFont="1" applyFill="1" applyBorder="1" applyAlignment="1" applyProtection="1">
      <alignment horizontal="center" vertical="center"/>
      <protection/>
    </xf>
    <xf numFmtId="0" fontId="53" fillId="37" borderId="26" xfId="59" applyFont="1" applyFill="1" applyBorder="1" applyAlignment="1" applyProtection="1" quotePrefix="1">
      <alignment horizontal="left" vertical="center" wrapText="1"/>
      <protection/>
    </xf>
    <xf numFmtId="0" fontId="53" fillId="37" borderId="14" xfId="59" applyFont="1" applyFill="1" applyBorder="1" applyAlignment="1" applyProtection="1" quotePrefix="1">
      <alignment horizontal="left" vertical="center" wrapText="1"/>
      <protection/>
    </xf>
    <xf numFmtId="0" fontId="48" fillId="37" borderId="10" xfId="59" applyFont="1" applyFill="1" applyBorder="1" applyAlignment="1" applyProtection="1">
      <alignment horizontal="center" vertical="center" wrapText="1"/>
      <protection/>
    </xf>
    <xf numFmtId="0" fontId="48" fillId="37" borderId="17" xfId="59" applyFont="1" applyFill="1" applyBorder="1" applyAlignment="1" applyProtection="1">
      <alignment horizontal="center" vertical="center" wrapText="1"/>
      <protection/>
    </xf>
    <xf numFmtId="0" fontId="48" fillId="37" borderId="13" xfId="59" applyFont="1" applyFill="1" applyBorder="1" applyAlignment="1" applyProtection="1">
      <alignment horizontal="center" vertical="center" wrapText="1"/>
      <protection/>
    </xf>
    <xf numFmtId="0" fontId="48" fillId="37" borderId="12" xfId="59" applyFont="1" applyFill="1" applyBorder="1" applyAlignment="1" applyProtection="1">
      <alignment horizontal="center" vertical="center" wrapText="1"/>
      <protection/>
    </xf>
    <xf numFmtId="0" fontId="48" fillId="37" borderId="28" xfId="59" applyFont="1" applyFill="1" applyBorder="1" applyAlignment="1" applyProtection="1">
      <alignment horizontal="center" vertical="center" wrapText="1"/>
      <protection/>
    </xf>
    <xf numFmtId="0" fontId="48" fillId="37" borderId="15" xfId="59" applyFont="1" applyFill="1" applyBorder="1" applyAlignment="1" applyProtection="1">
      <alignment horizontal="center" vertical="center" wrapText="1"/>
      <protection/>
    </xf>
    <xf numFmtId="0" fontId="51" fillId="37" borderId="18" xfId="59" applyFont="1" applyFill="1" applyBorder="1" applyAlignment="1" applyProtection="1">
      <alignment horizontal="center" vertical="center" wrapText="1"/>
      <protection/>
    </xf>
    <xf numFmtId="0" fontId="51" fillId="37" borderId="22" xfId="59" applyFont="1" applyFill="1" applyBorder="1" applyAlignment="1" applyProtection="1">
      <alignment horizontal="center" vertical="center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8" fillId="33" borderId="22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7" xfId="59" applyFont="1" applyFill="1" applyBorder="1" applyAlignment="1">
      <alignment horizontal="center" vertical="center" wrapText="1"/>
      <protection/>
    </xf>
    <xf numFmtId="0" fontId="12" fillId="33" borderId="13" xfId="59" applyFont="1" applyFill="1" applyBorder="1" applyAlignment="1">
      <alignment horizontal="center" vertical="center" wrapText="1"/>
      <protection/>
    </xf>
    <xf numFmtId="0" fontId="12" fillId="33" borderId="25" xfId="59" applyFont="1" applyFill="1" applyBorder="1" applyAlignment="1">
      <alignment horizontal="center" vertical="center"/>
      <protection/>
    </xf>
    <xf numFmtId="0" fontId="8" fillId="33" borderId="27" xfId="59" applyFont="1" applyFill="1" applyBorder="1" applyAlignment="1">
      <alignment horizontal="center" vertical="center"/>
      <protection/>
    </xf>
    <xf numFmtId="0" fontId="12" fillId="33" borderId="24" xfId="59" applyFont="1" applyFill="1" applyBorder="1" applyAlignment="1">
      <alignment horizontal="center" vertical="center" wrapText="1"/>
      <protection/>
    </xf>
    <xf numFmtId="0" fontId="12" fillId="33" borderId="18" xfId="59" applyFont="1" applyFill="1" applyBorder="1" applyAlignment="1">
      <alignment horizontal="center" vertical="center" wrapText="1"/>
      <protection/>
    </xf>
    <xf numFmtId="0" fontId="12" fillId="33" borderId="22" xfId="59" applyFont="1" applyFill="1" applyBorder="1" applyAlignment="1">
      <alignment horizontal="center" vertical="center" wrapText="1"/>
      <protection/>
    </xf>
    <xf numFmtId="0" fontId="8" fillId="33" borderId="11" xfId="59" applyFont="1" applyFill="1" applyBorder="1" applyAlignment="1">
      <alignment horizontal="center" vertical="center"/>
      <protection/>
    </xf>
    <xf numFmtId="0" fontId="8" fillId="33" borderId="12" xfId="59" applyFont="1" applyFill="1" applyBorder="1" applyAlignment="1">
      <alignment horizontal="center" vertical="center"/>
      <protection/>
    </xf>
    <xf numFmtId="0" fontId="8" fillId="33" borderId="0" xfId="59" applyFont="1" applyFill="1" applyBorder="1" applyAlignment="1">
      <alignment horizontal="center" vertical="center"/>
      <protection/>
    </xf>
    <xf numFmtId="0" fontId="8" fillId="33" borderId="28" xfId="59" applyFont="1" applyFill="1" applyBorder="1" applyAlignment="1">
      <alignment horizontal="center" vertical="center"/>
      <protection/>
    </xf>
    <xf numFmtId="0" fontId="8" fillId="33" borderId="14" xfId="59" applyFont="1" applyFill="1" applyBorder="1" applyAlignment="1">
      <alignment horizontal="center" vertical="center"/>
      <protection/>
    </xf>
    <xf numFmtId="0" fontId="8" fillId="33" borderId="15" xfId="59" applyFont="1" applyFill="1" applyBorder="1" applyAlignment="1">
      <alignment horizontal="center" vertical="center"/>
      <protection/>
    </xf>
    <xf numFmtId="0" fontId="12" fillId="33" borderId="27" xfId="59" applyFont="1" applyFill="1" applyBorder="1" applyAlignment="1">
      <alignment horizontal="center" vertical="center"/>
      <protection/>
    </xf>
    <xf numFmtId="0" fontId="8" fillId="33" borderId="18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DS_Triennial_2007_V.2" xfId="44"/>
    <cellStyle name="Currency" xfId="45"/>
    <cellStyle name="Currency [0]" xfId="46"/>
    <cellStyle name="Dezimal_Tabelle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DS_Triennial_2007_V.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10</xdr:row>
      <xdr:rowOff>57150</xdr:rowOff>
    </xdr:from>
    <xdr:to>
      <xdr:col>4</xdr:col>
      <xdr:colOff>238125</xdr:colOff>
      <xdr:row>11</xdr:row>
      <xdr:rowOff>114300</xdr:rowOff>
    </xdr:to>
    <xdr:pic>
      <xdr:nvPicPr>
        <xdr:cNvPr id="1" name="chkCheck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09700"/>
          <a:ext cx="1819275" cy="2095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B2:F10"/>
  <sheetViews>
    <sheetView zoomScalePageLayoutView="0" workbookViewId="0" topLeftCell="A1">
      <selection activeCell="D14" sqref="D14"/>
    </sheetView>
  </sheetViews>
  <sheetFormatPr defaultColWidth="9.00390625" defaultRowHeight="12"/>
  <cols>
    <col min="1" max="1" width="2.125" style="49" customWidth="1"/>
    <col min="2" max="2" width="4.625" style="49" customWidth="1"/>
    <col min="3" max="3" width="0.6171875" style="49" customWidth="1"/>
    <col min="4" max="4" width="20.25390625" style="49" customWidth="1"/>
    <col min="5" max="5" width="15.875" style="140" customWidth="1"/>
    <col min="6" max="6" width="0.875" style="49" customWidth="1"/>
    <col min="7" max="16384" width="9.125" style="49" customWidth="1"/>
  </cols>
  <sheetData>
    <row r="1" ht="12.75" thickBot="1"/>
    <row r="2" spans="3:6" ht="12">
      <c r="C2" s="141"/>
      <c r="D2" s="431" t="s">
        <v>127</v>
      </c>
      <c r="E2" s="433" t="s">
        <v>128</v>
      </c>
      <c r="F2" s="142"/>
    </row>
    <row r="3" spans="3:6" ht="12.75" thickBot="1">
      <c r="C3" s="143"/>
      <c r="D3" s="432"/>
      <c r="E3" s="434"/>
      <c r="F3" s="144"/>
    </row>
    <row r="4" spans="3:6" ht="4.5" customHeight="1">
      <c r="C4" s="145"/>
      <c r="D4" s="146"/>
      <c r="E4" s="147"/>
      <c r="F4" s="148"/>
    </row>
    <row r="5" spans="2:6" ht="12">
      <c r="B5" s="435"/>
      <c r="C5" s="150"/>
      <c r="D5" s="151" t="s">
        <v>129</v>
      </c>
      <c r="E5" s="153" t="e">
        <f>+SUM(OUT_1_Check!AG16:AS52)</f>
        <v>#REF!</v>
      </c>
      <c r="F5" s="152"/>
    </row>
    <row r="6" spans="2:6" ht="12">
      <c r="B6" s="435"/>
      <c r="C6" s="150"/>
      <c r="D6" s="151" t="s">
        <v>130</v>
      </c>
      <c r="E6" s="153" t="e">
        <f>+SUM(OUT_1_Check!AG16:AS52)</f>
        <v>#REF!</v>
      </c>
      <c r="F6" s="152"/>
    </row>
    <row r="7" spans="2:6" ht="12">
      <c r="B7" s="435"/>
      <c r="C7" s="150"/>
      <c r="D7" s="151" t="s">
        <v>131</v>
      </c>
      <c r="E7" s="153">
        <f>+SUM(OUT_3_Check!D16:N39)</f>
        <v>27</v>
      </c>
      <c r="F7" s="152"/>
    </row>
    <row r="8" spans="2:6" ht="12">
      <c r="B8" s="435"/>
      <c r="C8" s="150"/>
      <c r="D8" s="151" t="s">
        <v>132</v>
      </c>
      <c r="E8" s="153" t="e">
        <f>+SUM(OUT_4_Check!D15:S36)</f>
        <v>#REF!</v>
      </c>
      <c r="F8" s="152"/>
    </row>
    <row r="9" spans="2:6" ht="12">
      <c r="B9" s="149"/>
      <c r="C9" s="150"/>
      <c r="D9" s="151" t="s">
        <v>137</v>
      </c>
      <c r="E9" s="153">
        <f>+SUM(CDS_Check!D17:K28)</f>
        <v>9</v>
      </c>
      <c r="F9" s="152"/>
    </row>
    <row r="10" spans="2:6" ht="4.5" customHeight="1">
      <c r="B10" s="149"/>
      <c r="C10" s="207"/>
      <c r="D10" s="208"/>
      <c r="E10" s="209"/>
      <c r="F10" s="210"/>
    </row>
  </sheetData>
  <sheetProtection/>
  <mergeCells count="3">
    <mergeCell ref="D2:D3"/>
    <mergeCell ref="E2:E3"/>
    <mergeCell ref="B5:B8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3"/>
    <pageSetUpPr fitToPage="1"/>
  </sheetPr>
  <dimension ref="A1:U37"/>
  <sheetViews>
    <sheetView zoomScale="60" zoomScaleNormal="60" zoomScalePageLayoutView="0" workbookViewId="0" topLeftCell="A1">
      <pane xSplit="3" ySplit="14" topLeftCell="D1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00390625" defaultRowHeight="12"/>
  <cols>
    <col min="1" max="1" width="2.25390625" style="49" customWidth="1"/>
    <col min="2" max="2" width="9.125" style="49" customWidth="1"/>
    <col min="3" max="3" width="25.625" style="49" customWidth="1"/>
    <col min="4" max="19" width="9.125" style="49" customWidth="1"/>
    <col min="20" max="20" width="11.125" style="49" bestFit="1" customWidth="1"/>
    <col min="21" max="16384" width="9.125" style="49" customWidth="1"/>
  </cols>
  <sheetData>
    <row r="1" spans="1:19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108</v>
      </c>
      <c r="R4" s="113"/>
      <c r="S4" s="51">
        <v>0.005</v>
      </c>
    </row>
    <row r="5" spans="1:19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5" customFormat="1" ht="18" customHeight="1">
      <c r="A6" s="11"/>
      <c r="B6" s="11" t="s">
        <v>39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5" customFormat="1" ht="18" customHeight="1">
      <c r="A7" s="11"/>
      <c r="B7" s="11" t="s">
        <v>40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19" s="5" customFormat="1" ht="18" customHeight="1">
      <c r="A8" s="11"/>
      <c r="B8" s="11" t="s">
        <v>104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19" s="5" customFormat="1" ht="18" customHeight="1">
      <c r="A9" s="11"/>
      <c r="B9" s="13" t="s">
        <v>2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19" s="22" customFormat="1" ht="33.75" customHeight="1">
      <c r="A13" s="83"/>
      <c r="B13" s="85"/>
      <c r="C13" s="85"/>
      <c r="D13" s="99" t="s">
        <v>41</v>
      </c>
      <c r="E13" s="100"/>
      <c r="F13" s="101"/>
      <c r="G13" s="102"/>
      <c r="H13" s="99" t="s">
        <v>42</v>
      </c>
      <c r="I13" s="100"/>
      <c r="J13" s="100"/>
      <c r="K13" s="102"/>
      <c r="L13" s="99" t="s">
        <v>43</v>
      </c>
      <c r="M13" s="100"/>
      <c r="N13" s="100"/>
      <c r="O13" s="114"/>
      <c r="P13" s="112" t="s">
        <v>33</v>
      </c>
      <c r="Q13" s="100"/>
      <c r="R13" s="100"/>
      <c r="S13" s="102"/>
    </row>
    <row r="14" spans="1:19" s="22" customFormat="1" ht="96.75" customHeight="1">
      <c r="A14" s="23"/>
      <c r="B14" s="24" t="s">
        <v>44</v>
      </c>
      <c r="C14" s="74"/>
      <c r="D14" s="103" t="s">
        <v>45</v>
      </c>
      <c r="E14" s="91" t="s">
        <v>46</v>
      </c>
      <c r="F14" s="98" t="s">
        <v>47</v>
      </c>
      <c r="G14" s="104" t="s">
        <v>124</v>
      </c>
      <c r="H14" s="103" t="s">
        <v>45</v>
      </c>
      <c r="I14" s="97" t="s">
        <v>46</v>
      </c>
      <c r="J14" s="91" t="s">
        <v>47</v>
      </c>
      <c r="K14" s="104" t="s">
        <v>124</v>
      </c>
      <c r="L14" s="103" t="s">
        <v>45</v>
      </c>
      <c r="M14" s="97" t="s">
        <v>46</v>
      </c>
      <c r="N14" s="91" t="s">
        <v>47</v>
      </c>
      <c r="O14" s="115" t="s">
        <v>124</v>
      </c>
      <c r="P14" s="94" t="s">
        <v>45</v>
      </c>
      <c r="Q14" s="97" t="s">
        <v>46</v>
      </c>
      <c r="R14" s="91" t="s">
        <v>47</v>
      </c>
      <c r="S14" s="123" t="s">
        <v>124</v>
      </c>
    </row>
    <row r="15" spans="1:19" s="22" customFormat="1" ht="18" customHeight="1">
      <c r="A15" s="27"/>
      <c r="B15" s="28" t="s">
        <v>48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49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>
        <f>+IF(4!M13&lt;&gt;0,IF(4!M13&lt;4!M14,1,0),IF(4!M14&lt;&gt;0,2,0))</f>
        <v>1</v>
      </c>
      <c r="Q16" s="134">
        <f>+IF(4!N13&lt;&gt;0,IF(4!N13&lt;4!N14,1,0),IF(4!N14&lt;&gt;0,2,0))</f>
        <v>1</v>
      </c>
      <c r="R16" s="134">
        <f>+IF(4!O13&lt;&gt;0,IF(4!O13&lt;4!O14,1,0),IF(4!O14&lt;&gt;0,2,0))</f>
        <v>1</v>
      </c>
      <c r="S16" s="122"/>
      <c r="T16" s="22">
        <f>+IF(1!AT39&lt;&gt;0,IF((1+OUT_4_Check!$S$4)*SUM(4!M13:O13)&lt;1!AT39,1,IF((1-OUT_4_Check!$S$4)*SUM(4!M13:O13)&gt;1!AT39,1,0)),IF(SUM(4!M13:O13)&lt;&gt;0,1,0))</f>
        <v>1</v>
      </c>
    </row>
    <row r="17" spans="1:19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19" s="22" customFormat="1" ht="18" customHeight="1">
      <c r="A18" s="35"/>
      <c r="B18" s="28" t="s">
        <v>48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0" s="22" customFormat="1" ht="18" customHeight="1">
      <c r="A19" s="35"/>
      <c r="B19" s="28" t="s">
        <v>26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0" s="22" customFormat="1" ht="18" customHeight="1">
      <c r="A20" s="39"/>
      <c r="B20" s="33" t="s">
        <v>105</v>
      </c>
      <c r="C20" s="34"/>
      <c r="D20" s="157"/>
      <c r="E20" s="53"/>
      <c r="F20" s="53"/>
      <c r="G20" s="118">
        <f>+IF(SUM(1!AT13,1!AT19)&lt;&gt;0,IF((1+OUT_4_Check!$S$4)*SUM(4!D15:F15)&lt;SUM(1!AT13,1!AT19),1,IF((1-OUT_4_Check!$S$4)*SUM(4!D15:F15)&gt;SUM(1!AT13,1!AT19),1,0)),IF(SUM(4!D15:F15)&lt;&gt;0,1,0))</f>
        <v>0</v>
      </c>
      <c r="H20" s="111"/>
      <c r="I20" s="53"/>
      <c r="J20" s="53"/>
      <c r="K20" s="118">
        <f>+IF(1!AT25&lt;&gt;0,IF((1+OUT_4_Check!$S$4)*SUM(4!G15:I15)&lt;1!AT25,1,IF((1-OUT_4_Check!$S$4)*SUM(4!G15:I15)&gt;1!AT25,1,0)),IF(SUM(4!G15:I15)&lt;&gt;0,1,0))</f>
        <v>0</v>
      </c>
      <c r="L20" s="111"/>
      <c r="M20" s="53"/>
      <c r="N20" s="55"/>
      <c r="O20" s="120">
        <f>+IF(1!AT31&lt;&gt;0,IF((1+OUT_4_Check!$S$4)*SUM(4!J15:L15)&lt;1!AT31,1,IF((1-OUT_4_Check!$S$4)*SUM(4!J15:L15)&gt;1!AT31,1,0)),IF(SUM(4!J15:L15)&lt;&gt;0,1,0))</f>
        <v>0</v>
      </c>
      <c r="P20" s="135">
        <f>+IF(4!M15&lt;&gt;0,IF((1+OUT_4_Check!$S$4)*SUM(4!D15,4!G15,4!J15)&lt;4!M15,1,IF((1-OUT_4_Check!$S$4)*SUM(4!D15,4!G15,4!J15)&gt;4!M15,1,0)),IF(SUM(4!D15,4!G15,4!J15)&lt;&gt;0,1,IF(SUM(4!M16:M18)&lt;&gt;0,1,0)))</f>
        <v>1</v>
      </c>
      <c r="Q20" s="136">
        <f>+IF(4!N15&lt;&gt;0,IF((1+OUT_4_Check!$S$4)*SUM(4!E15,4!H15,4!K15)&lt;4!N15,1,IF((1-OUT_4_Check!$S$4)*SUM(4!E15,4!H15,4!K15)&gt;4!N15,1,0)),IF(SUM(4!E15,4!H15,4!K15)&lt;&gt;0,1,0))</f>
        <v>0</v>
      </c>
      <c r="R20" s="137">
        <f>+IF(4!O15&lt;&gt;0,IF((1+OUT_4_Check!$S$4)*SUM(4!F15,4!I15,4!L15)&lt;4!O15,1,IF((1-OUT_4_Check!$S$4)*SUM(4!F15,4!I15,4!L15)&gt;4!O15,1,0)),IF(SUM(4!F15,4!I15,4!L15)&lt;&gt;0,1,0))</f>
        <v>0</v>
      </c>
      <c r="S20" s="122"/>
      <c r="T20" s="82"/>
    </row>
    <row r="21" spans="1:21" s="22" customFormat="1" ht="18" customHeight="1">
      <c r="A21" s="32"/>
      <c r="B21" s="33" t="s">
        <v>106</v>
      </c>
      <c r="C21" s="34"/>
      <c r="D21" s="157"/>
      <c r="E21" s="53"/>
      <c r="F21" s="53"/>
      <c r="G21" s="118">
        <f>+IF(SUM(1!AT14,1!AT20)&lt;&gt;0,IF((1+OUT_4_Check!$S$4)*SUM(4!D16:F16)&lt;SUM(1!AT14,1!AT20),1,IF((1-OUT_4_Check!$S$4)*SUM(4!D16:F16)&gt;SUM(1!AT14,1!AT20),1,0)),IF(SUM(4!D16:F16)&lt;&gt;0,1,0))</f>
        <v>1</v>
      </c>
      <c r="H21" s="111"/>
      <c r="I21" s="53"/>
      <c r="J21" s="53"/>
      <c r="K21" s="118">
        <f>+IF(1!AT26&lt;&gt;0,IF((1+OUT_4_Check!$S$4)*SUM(4!G16:I16)&lt;1!AT26,1,IF((1-OUT_4_Check!$S$4)*SUM(4!G16:I16)&gt;1!AT26,1,0)),IF(SUM(4!G16:I16)&lt;&gt;0,1,0))</f>
        <v>1</v>
      </c>
      <c r="L21" s="111"/>
      <c r="M21" s="53"/>
      <c r="N21" s="55"/>
      <c r="O21" s="120">
        <f>+IF(1!AT32&lt;&gt;0,IF((1+OUT_4_Check!$S$4)*SUM(4!J16:L16)&lt;1!AT32,1,IF((1-OUT_4_Check!$S$4)*SUM(4!J16:L16)&gt;1!AT32,1,0)),IF(SUM(4!J16:L16)&lt;&gt;0,1,0))</f>
        <v>1</v>
      </c>
      <c r="P21" s="135">
        <f>+IF(4!M16&lt;&gt;0,IF((1+OUT_4_Check!$S$4)*SUM(4!D16,4!G16,4!J16)&lt;4!M16,1,IF((1-OUT_4_Check!$S$4)*SUM(4!D16,4!G16,4!J16)&gt;4!M16,1,0)),IF(SUM(4!D16,4!G16,4!J16)&lt;&gt;0,1,0))</f>
        <v>0</v>
      </c>
      <c r="Q21" s="136">
        <f>+IF(4!N16&lt;&gt;0,IF((1+OUT_4_Check!$S$4)*SUM(4!E16,4!H16,4!K16)&lt;4!N16,1,IF((1-OUT_4_Check!$S$4)*SUM(4!E16,4!H16,4!K16)&gt;4!N16,1,0)),IF(SUM(4!E16,4!H16,4!K16)&lt;&gt;0,1,0))</f>
        <v>0</v>
      </c>
      <c r="R21" s="137">
        <f>+IF(4!O16&lt;&gt;0,IF((1+OUT_4_Check!$S$4)*SUM(4!F16,4!I16,4!L16)&lt;4!O16,1,IF((1-OUT_4_Check!$S$4)*SUM(4!F16,4!I16,4!L16)&gt;4!O16,1,0)),IF(SUM(4!F16,4!I16,4!L16)&lt;&gt;0,1,0))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107</v>
      </c>
      <c r="C22" s="34"/>
      <c r="D22" s="157"/>
      <c r="E22" s="126"/>
      <c r="F22" s="126"/>
      <c r="G22" s="118">
        <f>+IF(SUM(1!AT15,1!AT21)&lt;&gt;0,IF((1+OUT_4_Check!$S$4)*SUM(4!D17:F17)&lt;SUM(1!AT15,1!AT21),1,IF((1-OUT_4_Check!$S$4)*SUM(4!D17:F17)&gt;SUM(1!AT15,1!AT21),1,0)),IF(SUM(4!D17:F17)&lt;&gt;0,1,0))</f>
        <v>1</v>
      </c>
      <c r="H22" s="157"/>
      <c r="I22" s="126"/>
      <c r="J22" s="126"/>
      <c r="K22" s="118">
        <f>+IF(1!AT27&lt;&gt;0,IF((1+OUT_4_Check!$S$4)*SUM(4!G17:I17)&lt;1!AT27,1,IF((1-OUT_4_Check!$S$4)*SUM(4!G17:I17)&gt;1!AT27,1,0)),IF(SUM(4!G17:I17)&lt;&gt;0,1,0))</f>
        <v>1</v>
      </c>
      <c r="L22" s="157"/>
      <c r="M22" s="126"/>
      <c r="N22" s="127"/>
      <c r="O22" s="120">
        <f>+IF(1!AT33&lt;&gt;0,IF((1+OUT_4_Check!$S$4)*SUM(4!J17:L17)&lt;1!AT33,1,IF((1-OUT_4_Check!$S$4)*SUM(4!J17:L17)&gt;1!AT33,1,0)),IF(SUM(4!J17:L17)&lt;&gt;0,1,0))</f>
        <v>1</v>
      </c>
      <c r="P22" s="135">
        <f>+IF(4!M17&lt;&gt;0,IF((1+OUT_4_Check!$S$4)*SUM(4!D17,4!G17,4!J17)&lt;4!M17,1,IF((1-OUT_4_Check!$S$4)*SUM(4!D17,4!G17,4!J17)&gt;4!M17,1,0)),IF(SUM(4!D17,4!G17,4!J17)&lt;&gt;0,1,0))</f>
        <v>0</v>
      </c>
      <c r="Q22" s="136">
        <f>+IF(4!N17&lt;&gt;0,IF((1+OUT_4_Check!$S$4)*SUM(4!E17,4!H17,4!K17)&lt;4!N17,1,IF((1-OUT_4_Check!$S$4)*SUM(4!E17,4!H17,4!K17)&gt;4!N17,1,0)),IF(SUM(4!E17,4!H17,4!K17)&lt;&gt;0,1,0))</f>
        <v>0</v>
      </c>
      <c r="R22" s="137">
        <f>+IF(4!O17&lt;&gt;0,IF((1+OUT_4_Check!$S$4)*SUM(4!F17,4!I17,4!L17)&lt;4!O17,1,IF((1-OUT_4_Check!$S$4)*SUM(4!F17,4!I17,4!L17)&gt;4!O17,1,0)),IF(SUM(4!F17,4!I17,4!L17)&lt;&gt;0,1,0))</f>
        <v>0</v>
      </c>
      <c r="S22" s="122"/>
      <c r="U22" s="82"/>
    </row>
    <row r="23" spans="1:21" s="22" customFormat="1" ht="18" customHeight="1">
      <c r="A23" s="27"/>
      <c r="B23" s="34" t="s">
        <v>10</v>
      </c>
      <c r="C23" s="34"/>
      <c r="D23" s="154">
        <f>+IF(4!D18&lt;&gt;"",IF((1+OUT_4_Check!$S$4)*SUM(4!D15:D17)&lt;4!D18,1,IF((1-OUT_4_Check!$S$4)*SUM(4!D15:D17)&gt;4!D18,1,0)),IF(SUM(4!D15:D17)&lt;&gt;0,1,0))</f>
        <v>1</v>
      </c>
      <c r="E23" s="155">
        <f>+IF(4!E18&lt;&gt;"",IF((1+OUT_4_Check!$S$4)*SUM(4!E15:E17)&lt;4!E18,1,IF((1-OUT_4_Check!$S$4)*SUM(4!E15:E17)&gt;4!E18,1,0)),IF(SUM(4!E15:E17)&lt;&gt;0,1,0))</f>
        <v>1</v>
      </c>
      <c r="F23" s="155">
        <f>+IF(4!F18&lt;&gt;"",IF((1+OUT_4_Check!$S$4)*SUM(4!F15:F17)&lt;4!F18,1,IF((1-OUT_4_Check!$S$4)*SUM(4!F15:F17)&gt;4!F18,1,0)),IF(SUM(4!F15:F17)&lt;&gt;0,1,0))</f>
        <v>1</v>
      </c>
      <c r="G23" s="118">
        <f>+IF(SUM(1!AT16,1!AT22)&lt;&gt;0,IF((1+OUT_4_Check!$S$4)*SUM(4!D18:F18)&lt;SUM(1!AT16,1!AT22),1,IF((1-OUT_4_Check!$S$4)*SUM(4!D18:F18)&gt;SUM(1!AT16,1!AT22),1,0)),IF(SUM(4!D18:F18)&lt;&gt;0,1,0))</f>
        <v>1</v>
      </c>
      <c r="H23" s="160">
        <f>+IF(4!H18&lt;&gt;"",IF((1+OUT_4_Check!$S$4)*SUM(4!G15:G17)&lt;4!G18,1,IF((1-OUT_4_Check!$S$4)*SUM(4!G15:G17)&gt;4!G18,1,0)),IF(SUM(4!G15:G17)&lt;&gt;0,1,0))</f>
        <v>1</v>
      </c>
      <c r="I23" s="160">
        <f>+IF(4!I18&lt;&gt;"",IF((1+OUT_4_Check!$S$4)*SUM(4!H15:H17)&lt;4!H18,1,IF((1-OUT_4_Check!$S$4)*SUM(4!H15:H17)&gt;4!H18,1,0)),IF(SUM(4!H15:H17)&lt;&gt;0,1,0))</f>
        <v>1</v>
      </c>
      <c r="J23" s="160">
        <f>+IF(4!J18&lt;&gt;"",IF((1+OUT_4_Check!$S$4)*SUM(4!I15:I17)&lt;4!I18,1,IF((1-OUT_4_Check!$S$4)*SUM(4!I15:I17)&gt;4!I18,1,0)),IF(SUM(4!I15:I17)&lt;&gt;0,1,0))</f>
        <v>1</v>
      </c>
      <c r="K23" s="118">
        <f>+IF(1!AT28&lt;&gt;0,IF((1+OUT_4_Check!$S$4)*SUM(4!G18:I18)&lt;1!AT28,1,IF((1-OUT_4_Check!$S$4)*SUM(4!G18:I18)&gt;1!AT28,1,0)),IF(SUM(4!G18:I18)&lt;&gt;0,1,0))</f>
        <v>1</v>
      </c>
      <c r="L23" s="155">
        <f>+IF(4!J18&lt;&gt;"",IF((1+OUT_4_Check!$S$4)*SUM(4!J15:J17)&lt;4!J18,1,IF((1-OUT_4_Check!$S$4)*SUM(4!J15:J17)&gt;4!J18,1,0)),IF(SUM(4!J15:J17)&lt;&gt;0,1,0))</f>
        <v>1</v>
      </c>
      <c r="M23" s="155">
        <f>+IF(4!K18&lt;&gt;"",IF((1+OUT_4_Check!$S$4)*SUM(4!K15:K17)&lt;4!K18,1,IF((1-OUT_4_Check!$S$4)*SUM(4!K15:K17)&gt;4!K18,1,0)),IF(SUM(4!K15:K17)&lt;&gt;0,1,0))</f>
        <v>1</v>
      </c>
      <c r="N23" s="155">
        <f>+IF(4!L18&lt;&gt;"",IF((1+OUT_4_Check!$S$4)*SUM(4!L15:L17)&lt;4!L18,1,IF((1-OUT_4_Check!$S$4)*SUM(4!L15:L17)&gt;4!L18,1,0)),IF(SUM(4!L15:L17)&lt;&gt;0,1,0))</f>
        <v>1</v>
      </c>
      <c r="O23" s="120">
        <f>+IF(1!AT34&lt;&gt;0,IF((1+OUT_4_Check!$S$4)*SUM(4!J18:L18)&lt;1!AT34,1,IF((1-OUT_4_Check!$S$4)*SUM(4!J18:L18)&gt;1!AT34,1,0)),IF(SUM(4!J18:L18)&lt;&gt;0,1,0))</f>
        <v>1</v>
      </c>
      <c r="P23" s="155">
        <f>+IF(4!M18&lt;&gt;"",IF((1+OUT_4_Check!$S$4)*SUM(4!M15:M17)&lt;4!M18,1,IF((1-OUT_4_Check!$S$4)*SUM(4!M15:M17)&gt;4!M18,1,0)),IF(SUM(4!M15:M17)&lt;&gt;0,1,0))</f>
        <v>1</v>
      </c>
      <c r="Q23" s="155">
        <f>+IF(4!N18&lt;&gt;"",IF((1+OUT_4_Check!$S$4)*SUM(4!N15:N17)&lt;4!N18,1,IF((1-OUT_4_Check!$S$4)*SUM(4!N15:N17)&gt;4!N18,1,0)),IF(SUM(4!N15:N17)&lt;&gt;0,1,0))</f>
        <v>1</v>
      </c>
      <c r="R23" s="155">
        <f>+IF(4!O18&lt;&gt;"",IF((1+OUT_4_Check!$S$4)*SUM(4!O15:O17)&lt;4!O18,1,IF((1-OUT_4_Check!$S$4)*SUM(4!O15:O17)&gt;4!O18,1,0)),IF(SUM(4!O15:O17)&lt;&gt;0,1,0))</f>
        <v>1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19" s="22" customFormat="1" ht="18" customHeight="1">
      <c r="A25" s="32"/>
      <c r="B25" s="28" t="s">
        <v>50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0" s="22" customFormat="1" ht="18" customHeight="1">
      <c r="A26" s="32"/>
      <c r="B26" s="28" t="s">
        <v>26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0" s="22" customFormat="1" ht="18" customHeight="1">
      <c r="A27" s="27"/>
      <c r="B27" s="33" t="s">
        <v>105</v>
      </c>
      <c r="C27" s="34"/>
      <c r="D27" s="111"/>
      <c r="E27" s="53"/>
      <c r="F27" s="53"/>
      <c r="G27" s="118">
        <f>+IF(SUM(2!AS13,2!AS18)&lt;&gt;0,IF((1+OUT_4_Check!$S$4)*SUM(4!D20:F20)&lt;SUM(2!AS13,2!AS18),1,IF((1-OUT_4_Check!$S$4)*SUM(4!D20:F20)&gt;SUM(2!AS13,2!AS18),1,0)),IF(SUM(4!D20:F20)&lt;&gt;0,1,0))</f>
        <v>0</v>
      </c>
      <c r="H27" s="111"/>
      <c r="I27" s="53"/>
      <c r="J27" s="53"/>
      <c r="K27" s="118">
        <f>+IF(2!AS24&lt;&gt;0,IF((1+OUT_4_Check!$S$4)*SUM(4!G20:I20)&lt;2!AS24,1,IF((1-OUT_4_Check!$S$4)*SUM(4!G20:I20)&gt;2!AS24,1,0)),IF(SUM(4!G20:I20)&lt;&gt;0,1,0))</f>
        <v>0</v>
      </c>
      <c r="L27" s="111"/>
      <c r="M27" s="53"/>
      <c r="N27" s="55"/>
      <c r="O27" s="120">
        <f>+IF(2!AS29&lt;&gt;0,IF((1+OUT_4_Check!$S$4)*SUM(4!J20:L20)&lt;2!AS29,1,IF((1-OUT_4_Check!$S$4)*SUM(4!J20:L20)&gt;2!AS29,1,0)),IF(SUM(4!J20:L20)&lt;&gt;0,1,0))</f>
        <v>1</v>
      </c>
      <c r="P27" s="135">
        <f>+IF(4!M20&lt;&gt;0,IF((1+OUT_4_Check!$S$4)*SUM(4!D20,4!G20,4!J20)&lt;4!M20,1,IF((1-OUT_4_Check!$S$4)*SUM(4!D20,4!G20,4!J20)&gt;4!M20,1,0)),IF(SUM(4!D20,4!G20,4!J20)&lt;&gt;0,1,IF(SUM(4!M21:M23)&lt;&gt;0,1,0)))</f>
        <v>1</v>
      </c>
      <c r="Q27" s="136">
        <f>+IF(4!N20&lt;&gt;0,IF((1+OUT_4_Check!$S$4)*SUM(4!E20,4!H20,4!K20)&lt;4!N20,1,IF((1-OUT_4_Check!$S$4)*SUM(4!E20,4!H20,4!K20)&gt;4!N20,1,0)),IF(SUM(4!E20,4!H20,4!K20)&lt;&gt;0,1,0))</f>
        <v>0</v>
      </c>
      <c r="R27" s="137">
        <f>+IF(4!O20&lt;&gt;0,IF((1+OUT_4_Check!$S$4)*SUM(4!F20,4!I20,4!L20)&lt;4!O20,1,IF((1-OUT_4_Check!$S$4)*SUM(4!F20,4!I20,4!L20)&gt;4!O20,1,0)),IF(SUM(4!F20,4!I20,4!L20)&lt;&gt;0,1,0))</f>
        <v>0</v>
      </c>
      <c r="S27" s="122"/>
      <c r="T27" s="82"/>
    </row>
    <row r="28" spans="1:20" s="22" customFormat="1" ht="18" customHeight="1">
      <c r="A28" s="32"/>
      <c r="B28" s="33" t="s">
        <v>106</v>
      </c>
      <c r="C28" s="34"/>
      <c r="D28" s="111"/>
      <c r="E28" s="53"/>
      <c r="F28" s="53"/>
      <c r="G28" s="118">
        <f>+IF(SUM(2!AS14,2!AS19)&lt;&gt;0,IF((1+OUT_4_Check!$S$4)*SUM(4!D21:F21)&lt;SUM(2!AS14,2!AS19),1,IF((1-OUT_4_Check!$S$4)*SUM(4!D21:F21)&gt;SUM(2!AS14,2!AS19),1,0)),IF(SUM(4!D21:F21)&lt;&gt;0,1,0))</f>
        <v>1</v>
      </c>
      <c r="H28" s="111"/>
      <c r="I28" s="53"/>
      <c r="J28" s="53"/>
      <c r="K28" s="118">
        <f>+IF(2!AS25&lt;&gt;0,IF((1+OUT_4_Check!$S$4)*SUM(4!G21:I21)&lt;2!AS25,1,IF((1-OUT_4_Check!$S$4)*SUM(4!G21:I21)&gt;2!AS25,1,0)),IF(SUM(4!G21:I21)&lt;&gt;0,1,0))</f>
        <v>1</v>
      </c>
      <c r="L28" s="111"/>
      <c r="M28" s="53"/>
      <c r="N28" s="55"/>
      <c r="O28" s="120">
        <f>+IF(2!AS30&lt;&gt;0,IF((1+OUT_4_Check!$S$4)*SUM(4!J21:L21)&lt;2!AS30,1,IF((1-OUT_4_Check!$S$4)*SUM(4!J21:L21)&gt;2!AS30,1,0)),IF(SUM(4!J21:L21)&lt;&gt;0,1,0))</f>
        <v>1</v>
      </c>
      <c r="P28" s="135">
        <f>+IF(4!M21&lt;&gt;0,IF((1+OUT_4_Check!$S$4)*SUM(4!D21,4!G21,4!J21)&lt;4!M21,1,IF((1-OUT_4_Check!$S$4)*SUM(4!D21,4!G21,4!J21)&gt;4!M21,1,0)),IF(SUM(4!D21,4!G21,4!J21)&lt;&gt;0,1,0))</f>
        <v>0</v>
      </c>
      <c r="Q28" s="136">
        <f>+IF(4!N21&lt;&gt;0,IF((1+OUT_4_Check!$S$4)*SUM(4!E21,4!H21,4!K21)&lt;4!N21,1,IF((1-OUT_4_Check!$S$4)*SUM(4!E21,4!H21,4!K21)&gt;4!N21,1,0)),IF(SUM(4!E21,4!H21,4!K21)&lt;&gt;0,1,0))</f>
        <v>0</v>
      </c>
      <c r="R28" s="137">
        <f>+IF(4!O21&lt;&gt;0,IF((1+OUT_4_Check!$S$4)*SUM(4!F21,4!I21,4!L21)&lt;4!O21,1,IF((1-OUT_4_Check!$S$4)*SUM(4!F21,4!I21,4!L21)&gt;4!O21,1,0)),IF(SUM(4!F21,4!I21,4!L21)&lt;&gt;0,1,0))</f>
        <v>0</v>
      </c>
      <c r="S28" s="122"/>
      <c r="T28" s="82"/>
    </row>
    <row r="29" spans="1:19" s="22" customFormat="1" ht="18" customHeight="1">
      <c r="A29" s="32"/>
      <c r="B29" s="33" t="s">
        <v>107</v>
      </c>
      <c r="C29" s="34"/>
      <c r="D29" s="157"/>
      <c r="E29" s="126"/>
      <c r="F29" s="53"/>
      <c r="G29" s="118">
        <f>+IF(SUM(2!AS15,2!AS20)&lt;&gt;0,IF((1+OUT_4_Check!$S$4)*SUM(4!D22:F22)&lt;SUM(2!AS15,2!AS20),1,IF((1-OUT_4_Check!$S$4)*SUM(4!D22:F22)&gt;SUM(2!AS15,2!AS20),1,0)),IF(SUM(4!D22:F22)&lt;&gt;0,1,0))</f>
        <v>1</v>
      </c>
      <c r="H29" s="157"/>
      <c r="I29" s="53"/>
      <c r="J29" s="126"/>
      <c r="K29" s="118">
        <f>+IF(2!AS26&lt;&gt;0,IF((1+OUT_4_Check!$S$4)*SUM(4!G22:I22)&lt;2!AS26,1,IF((1-OUT_4_Check!$S$4)*SUM(4!G22:I22)&gt;2!AS26,1,0)),IF(SUM(4!G22:I22)&lt;&gt;0,1,0))</f>
        <v>1</v>
      </c>
      <c r="L29" s="111"/>
      <c r="M29" s="126"/>
      <c r="N29" s="127"/>
      <c r="O29" s="120">
        <f>+IF(2!AS31&lt;&gt;0,IF((1+OUT_4_Check!$S$4)*SUM(4!J22:L22)&lt;2!AS31,1,IF((1-OUT_4_Check!$S$4)*SUM(4!J22:L22)&gt;2!AS31,1,0)),IF(SUM(4!J22:L22)&lt;&gt;0,1,0))</f>
        <v>1</v>
      </c>
      <c r="P29" s="135">
        <f>+IF(4!M22&lt;&gt;0,IF((1+OUT_4_Check!$S$4)*SUM(4!D22,4!G22,4!J22)&lt;4!M22,1,IF((1-OUT_4_Check!$S$4)*SUM(4!D22,4!G22,4!J22)&gt;4!M22,1,0)),IF(SUM(4!D22,4!G22,4!J22)&lt;&gt;0,1,0))</f>
        <v>0</v>
      </c>
      <c r="Q29" s="136">
        <f>+IF(4!N22&lt;&gt;0,IF((1+OUT_4_Check!$S$4)*SUM(4!E22,4!H22,4!K22)&lt;4!N22,1,IF((1-OUT_4_Check!$S$4)*SUM(4!E22,4!H22,4!K22)&gt;4!N22,1,0)),IF(SUM(4!E22,4!H22,4!K22)&lt;&gt;0,1,0))</f>
        <v>0</v>
      </c>
      <c r="R29" s="137">
        <f>+IF(4!O22&lt;&gt;0,IF((1+OUT_4_Check!$S$4)*SUM(4!F22,4!I22,4!L22)&lt;4!O22,1,IF((1-OUT_4_Check!$S$4)*SUM(4!F22,4!I22,4!L22)&gt;4!O22,1,0)),IF(SUM(4!F22,4!I22,4!L22)&lt;&gt;0,1,0))</f>
        <v>0</v>
      </c>
      <c r="S29" s="122"/>
    </row>
    <row r="30" spans="1:19" s="22" customFormat="1" ht="18" customHeight="1">
      <c r="A30" s="32"/>
      <c r="B30" s="34" t="s">
        <v>10</v>
      </c>
      <c r="C30" s="34"/>
      <c r="D30" s="154">
        <f>+IF(4!D23&lt;&gt;"",IF((1+OUT_4_Check!$S$4)*SUM(4!D20:D22)&lt;4!D23,1,IF((1-OUT_4_Check!$S$4)*SUM(4!D20:D22)&gt;4!D23,1,0)),IF(SUM(4!D20:D22)&lt;&gt;0,1,0))</f>
        <v>0</v>
      </c>
      <c r="E30" s="155">
        <f>+IF(4!E23&lt;&gt;"",IF((1+OUT_4_Check!$S$4)*SUM(4!E20:E22)&lt;4!E23,1,IF((1-OUT_4_Check!$S$4)*SUM(4!E20:E22)&gt;4!E23,1,0)),IF(SUM(4!E20:E22)&lt;&gt;0,1,0))</f>
        <v>0</v>
      </c>
      <c r="F30" s="155">
        <f>+IF(4!F23&lt;&gt;"",IF((1+OUT_4_Check!$S$4)*SUM(4!F20:F22)&lt;4!F23,1,IF((1-OUT_4_Check!$S$4)*SUM(4!F20:F22)&gt;4!F23,1,0)),IF(SUM(4!F20:F22)&lt;&gt;0,1,0))</f>
        <v>0</v>
      </c>
      <c r="G30" s="118">
        <f>+IF(SUM(2!AS16,2!AS21)&lt;&gt;0,IF((1+OUT_4_Check!$S$4)*SUM(4!D23:F23)&lt;SUM(2!AS16,2!AS21),1,IF((1-OUT_4_Check!$S$4)*SUM(4!D23:F23)&gt;SUM(2!AS16,2!AS21),1,0)),IF(SUM(4!D23:F23)&lt;&gt;0,1,0))</f>
        <v>1</v>
      </c>
      <c r="H30" s="160">
        <f>+IF(4!H23&lt;&gt;"",IF((1+OUT_4_Check!$S$4)*SUM(4!G20:G22)&lt;4!G23,1,IF((1-OUT_4_Check!$S$4)*SUM(4!G20:G22)&gt;4!G23,1,0)),IF(SUM(4!G20:G22)&lt;&gt;0,1,0))</f>
        <v>1</v>
      </c>
      <c r="I30" s="160">
        <f>+IF(4!I23&lt;&gt;"",IF((1+OUT_4_Check!$S$4)*SUM(4!H20:H22)&lt;4!H23,1,IF((1-OUT_4_Check!$S$4)*SUM(4!H20:H22)&gt;4!H23,1,0)),IF(SUM(4!H20:H22)&lt;&gt;0,1,0))</f>
        <v>1</v>
      </c>
      <c r="J30" s="160">
        <f>+IF(4!J23&lt;&gt;"",IF((1+OUT_4_Check!$S$4)*SUM(4!I20:I22)&lt;4!I23,1,IF((1-OUT_4_Check!$S$4)*SUM(4!I20:I22)&gt;4!I23,1,0)),IF(SUM(4!I20:I22)&lt;&gt;0,1,0))</f>
        <v>0</v>
      </c>
      <c r="K30" s="118">
        <f>+IF(2!AS27&lt;&gt;0,IF((1+OUT_4_Check!$S$4)*SUM(4!G23:I23)&lt;2!AS27,1,IF((1-OUT_4_Check!$S$4)*SUM(4!G23:I23)&gt;2!AS27,1,0)),IF(SUM(4!G23:I23)&lt;&gt;0,1,0))</f>
        <v>1</v>
      </c>
      <c r="L30" s="155">
        <f>+IF(4!J23&lt;&gt;"",IF((1+OUT_4_Check!$S$4)*SUM(4!J20:J22)&lt;4!J23,1,IF((1-OUT_4_Check!$S$4)*SUM(4!J20:J22)&gt;4!J23,1,0)),IF(SUM(4!J20:J22)&lt;&gt;0,1,0))</f>
        <v>1</v>
      </c>
      <c r="M30" s="155">
        <f>+IF(4!K23&lt;&gt;"",IF((1+OUT_4_Check!$S$4)*SUM(4!K20:K22)&lt;4!K23,1,IF((1-OUT_4_Check!$S$4)*SUM(4!K20:K22)&gt;4!K23,1,0)),IF(SUM(4!K20:K22)&lt;&gt;0,1,0))</f>
        <v>1</v>
      </c>
      <c r="N30" s="155">
        <f>+IF(4!L23&lt;&gt;"",IF((1+OUT_4_Check!$S$4)*SUM(4!L20:L22)&lt;4!L23,1,IF((1-OUT_4_Check!$S$4)*SUM(4!L20:L22)&gt;4!L23,1,0)),IF(SUM(4!L20:L22)&lt;&gt;0,1,0))</f>
        <v>0</v>
      </c>
      <c r="O30" s="120">
        <f>+IF(2!AS32&lt;&gt;0,IF((1+OUT_4_Check!$S$4)*SUM(4!J23:L23)&lt;2!AS32,1,IF((1-OUT_4_Check!$S$4)*SUM(4!J23:L23)&gt;2!AS32,1,0)),IF(SUM(4!J23:L23)&lt;&gt;0,1,0))</f>
        <v>1</v>
      </c>
      <c r="P30" s="155">
        <f>+IF(4!M23&lt;&gt;"",IF((1+OUT_4_Check!$S$4)*SUM(4!M20:M22)&lt;4!M23,1,IF((1-OUT_4_Check!$S$4)*SUM(4!M20:M22)&gt;4!M23,1,0)),IF(SUM(4!M20:M22)&lt;&gt;0,1,0))</f>
        <v>1</v>
      </c>
      <c r="Q30" s="155">
        <f>+IF(4!N23&lt;&gt;"",IF((1+OUT_4_Check!$S$4)*SUM(4!N20:N22)&lt;4!N23,1,IF((1-OUT_4_Check!$S$4)*SUM(4!N20:N22)&gt;4!N23,1,0)),IF(SUM(4!N20:N22)&lt;&gt;0,1,0))</f>
        <v>0</v>
      </c>
      <c r="R30" s="155">
        <f>+IF(4!O23&lt;&gt;"",IF((1+OUT_4_Check!$S$4)*SUM(4!O20:O22)&lt;4!O23,1,IF((1-OUT_4_Check!$S$4)*SUM(4!O20:O22)&gt;4!O23,1,0)),IF(SUM(4!O20:O22)&lt;&gt;0,1,0))</f>
        <v>0</v>
      </c>
      <c r="S30" s="122"/>
    </row>
    <row r="31" spans="1:19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19" s="22" customFormat="1" ht="18" customHeight="1">
      <c r="A32" s="32"/>
      <c r="B32" s="28" t="s">
        <v>51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26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105</v>
      </c>
      <c r="C34" s="34"/>
      <c r="D34" s="111"/>
      <c r="E34" s="53"/>
      <c r="F34" s="53"/>
      <c r="G34" s="118">
        <f>+IF(3!J13&lt;&gt;0,IF((1+OUT_4_Check!$S$4)*SUM(4!D25:F25)&lt;3!J13,1,IF((1-OUT_4_Check!$S$4)*SUM(4!D25:F25)&gt;3!J13,1,0)),IF(SUM(4!D25:F25)&lt;&gt;0,1,0))</f>
        <v>1</v>
      </c>
      <c r="H34" s="111"/>
      <c r="I34" s="53"/>
      <c r="J34" s="53"/>
      <c r="K34" s="118">
        <f>+IF(3!J19&lt;&gt;0,IF((1+OUT_4_Check!$S$4)*SUM(4!G25:I25)&lt;3!J19,1,IF((1-OUT_4_Check!$S$4)*SUM(4!G25:I25)&gt;3!J19,1,0)),IF(SUM(4!G25:I25)&lt;&gt;0,1,0))</f>
        <v>1</v>
      </c>
      <c r="L34" s="111"/>
      <c r="M34" s="53"/>
      <c r="N34" s="55"/>
      <c r="O34" s="120">
        <f>+IF(3!J24&lt;&gt;0,IF((1+OUT_4_Check!$S$4)*SUM(4!J25:L25)&lt;3!J24,1,IF((1-OUT_4_Check!$S$4)*SUM(4!J25:L25)&gt;3!J24,1,0)),IF(SUM(4!J25:L25)&lt;&gt;0,1,0))</f>
        <v>1</v>
      </c>
      <c r="P34" s="135" t="e">
        <f>+IF(4!M25&lt;&gt;0,IF((1+OUT_4_Check!$S$4)*SUM(4!D25,4!G25,4!J25)&lt;4!M25,1,IF((1-OUT_4_Check!$S$4)*SUM(4!D25,4!G25,4!J25)&gt;4!M25,1,0)),IF(SUM(4!D25,4!G25,4!J25)&lt;&gt;0,1,IF(SUM(4!#REF!)&lt;&gt;0,1,0)))</f>
        <v>#REF!</v>
      </c>
      <c r="Q34" s="136">
        <f>+IF(4!N25&lt;&gt;0,IF((1+OUT_4_Check!$S$4)*SUM(4!E25,4!H25,4!K25)&lt;4!N25,1,IF((1-OUT_4_Check!$S$4)*SUM(4!E25,4!H25,4!K25)&gt;4!N25,1,0)),IF(SUM(4!E25,4!H25,4!K25)&lt;&gt;0,1,0))</f>
        <v>0</v>
      </c>
      <c r="R34" s="137">
        <f>+IF(4!O25&lt;&gt;0,IF((1+OUT_4_Check!$S$4)*SUM(4!F25,4!I25,4!L25)&lt;4!O25,1,IF((1-OUT_4_Check!$S$4)*SUM(4!F25,4!I25,4!L25)&gt;4!O25,1,0)),IF(SUM(4!F25,4!I25,4!L25)&lt;&gt;0,1,0))</f>
        <v>0</v>
      </c>
      <c r="S34" s="122"/>
      <c r="T34" s="82"/>
    </row>
    <row r="35" spans="1:20" s="22" customFormat="1" ht="18" customHeight="1">
      <c r="A35" s="39"/>
      <c r="B35" s="33" t="s">
        <v>106</v>
      </c>
      <c r="C35" s="34"/>
      <c r="D35" s="111"/>
      <c r="E35" s="53"/>
      <c r="F35" s="53"/>
      <c r="G35" s="118" t="e">
        <f>+IF(3!J14&lt;&gt;0,IF((1+OUT_4_Check!$S$4)*SUM(4!#REF!)&lt;3!J14,1,IF((1-OUT_4_Check!$S$4)*SUM(4!#REF!)&gt;3!J14,1,0)),IF(SUM(4!#REF!)&lt;&gt;0,1,0))</f>
        <v>#REF!</v>
      </c>
      <c r="H35" s="111"/>
      <c r="I35" s="53"/>
      <c r="J35" s="53"/>
      <c r="K35" s="118" t="e">
        <f>+IF(3!J20&lt;&gt;0,IF((1+OUT_4_Check!$S$4)*SUM(4!#REF!)&lt;3!J20,1,IF((1-OUT_4_Check!$S$4)*SUM(4!#REF!)&gt;3!J20,1,0)),IF(SUM(4!#REF!)&lt;&gt;0,1,0))</f>
        <v>#REF!</v>
      </c>
      <c r="L35" s="111"/>
      <c r="M35" s="53"/>
      <c r="N35" s="55"/>
      <c r="O35" s="120" t="e">
        <f>+IF(3!J25&lt;&gt;0,IF((1+OUT_4_Check!$S$4)*SUM(4!#REF!)&lt;3!J25,1,IF((1-OUT_4_Check!$S$4)*SUM(4!#REF!)&gt;3!J25,1,0)),IF(SUM(4!#REF!)&lt;&gt;0,1,0))</f>
        <v>#REF!</v>
      </c>
      <c r="P35" s="135" t="e">
        <f>+IF(4!#REF!&lt;&gt;0,IF((1+OUT_4_Check!$S$4)*SUM(4!#REF!,4!#REF!,4!#REF!)&lt;4!#REF!,1,IF((1-OUT_4_Check!$S$4)*SUM(4!#REF!,4!#REF!,4!#REF!)&gt;4!#REF!,1,0)),IF(SUM(4!#REF!,4!#REF!,4!#REF!)&lt;&gt;0,1,0))</f>
        <v>#REF!</v>
      </c>
      <c r="Q35" s="136" t="e">
        <f>+IF(4!#REF!&lt;&gt;0,IF((1+OUT_4_Check!$S$4)*SUM(4!#REF!,4!#REF!,4!#REF!)&lt;4!#REF!,1,IF((1-OUT_4_Check!$S$4)*SUM(4!#REF!,4!#REF!,4!#REF!)&gt;4!#REF!,1,0)),IF(SUM(4!#REF!,4!#REF!,4!#REF!)&lt;&gt;0,1,0))</f>
        <v>#REF!</v>
      </c>
      <c r="R35" s="137" t="e">
        <f>+IF(4!#REF!&lt;&gt;0,IF((1+OUT_4_Check!$S$4)*SUM(4!#REF!,4!#REF!,4!#REF!)&lt;4!#REF!,1,IF((1-OUT_4_Check!$S$4)*SUM(4!#REF!,4!#REF!,4!#REF!)&gt;4!#REF!,1,0)),IF(SUM(4!#REF!,4!#REF!,4!#REF!)&lt;&gt;0,1,0))</f>
        <v>#REF!</v>
      </c>
      <c r="S35" s="122"/>
      <c r="T35" s="82"/>
    </row>
    <row r="36" spans="1:19" s="22" customFormat="1" ht="18" customHeight="1">
      <c r="A36" s="39"/>
      <c r="B36" s="33" t="s">
        <v>107</v>
      </c>
      <c r="C36" s="34"/>
      <c r="D36" s="109"/>
      <c r="E36" s="55"/>
      <c r="F36" s="55"/>
      <c r="G36" s="118" t="e">
        <f>+IF(3!J15&lt;&gt;0,IF((1+OUT_4_Check!$S$4)*SUM(4!#REF!)&lt;3!J15,1,IF((1-OUT_4_Check!$S$4)*SUM(4!#REF!)&gt;3!J15,1,0)),IF(SUM(4!#REF!)&lt;&gt;0,1,0))</f>
        <v>#REF!</v>
      </c>
      <c r="H36" s="109"/>
      <c r="I36" s="55"/>
      <c r="J36" s="55"/>
      <c r="K36" s="118" t="e">
        <f>+IF(3!J21&lt;&gt;0,IF((1+OUT_4_Check!$S$4)*SUM(4!#REF!)&lt;3!J21,1,IF((1-OUT_4_Check!$S$4)*SUM(4!#REF!)&gt;3!J21,1,0)),IF(SUM(4!#REF!)&lt;&gt;0,1,0))</f>
        <v>#REF!</v>
      </c>
      <c r="L36" s="109"/>
      <c r="M36" s="55"/>
      <c r="N36" s="55"/>
      <c r="O36" s="120" t="e">
        <f>+IF(3!J26&lt;&gt;0,IF((1+OUT_4_Check!$S$4)*SUM(4!#REF!)&lt;3!J26,1,IF((1-OUT_4_Check!$S$4)*SUM(4!#REF!)&gt;3!J26,1,0)),IF(SUM(4!#REF!)&lt;&gt;0,1,0))</f>
        <v>#REF!</v>
      </c>
      <c r="P36" s="135" t="e">
        <f>+IF(4!#REF!&lt;&gt;0,IF((1+OUT_4_Check!$S$4)*SUM(4!#REF!,4!#REF!,4!#REF!)&lt;4!#REF!,1,IF((1-OUT_4_Check!$S$4)*SUM(4!#REF!,4!#REF!,4!#REF!)&gt;4!#REF!,1,0)),IF(SUM(4!#REF!,4!#REF!,4!#REF!)&lt;&gt;0,1,0))</f>
        <v>#REF!</v>
      </c>
      <c r="Q36" s="136" t="e">
        <f>+IF(4!#REF!&lt;&gt;0,IF((1+OUT_4_Check!$S$4)*SUM(4!#REF!,4!#REF!,4!#REF!)&lt;4!#REF!,1,IF((1-OUT_4_Check!$S$4)*SUM(4!#REF!,4!#REF!,4!#REF!)&gt;4!#REF!,1,0)),IF(SUM(4!#REF!,4!#REF!,4!#REF!)&lt;&gt;0,1,0))</f>
        <v>#REF!</v>
      </c>
      <c r="R36" s="137" t="e">
        <f>+IF(4!#REF!&lt;&gt;0,IF((1+OUT_4_Check!$S$4)*SUM(4!#REF!,4!#REF!,4!#REF!)&lt;4!#REF!,1,IF((1-OUT_4_Check!$S$4)*SUM(4!#REF!,4!#REF!,4!#REF!)&gt;4!#REF!,1,0)),IF(SUM(4!#REF!,4!#REF!,4!#REF!)&lt;&gt;0,1,0))</f>
        <v>#REF!</v>
      </c>
      <c r="S36" s="122"/>
    </row>
    <row r="37" spans="1:19" s="22" customFormat="1" ht="18" customHeight="1" thickBot="1">
      <c r="A37" s="42"/>
      <c r="B37" s="77" t="s">
        <v>10</v>
      </c>
      <c r="C37" s="77"/>
      <c r="D37" s="161" t="e">
        <f>+IF(4!#REF!&lt;&gt;"",IF((1+OUT_4_Check!$S$4)*SUM(4!D25:D25)&lt;4!#REF!,1,IF((1-OUT_4_Check!$S$4)*SUM(4!D25:D25)&gt;4!#REF!,1,0)),IF(SUM(4!D25:D25)&lt;&gt;0,1,0))</f>
        <v>#REF!</v>
      </c>
      <c r="E37" s="162" t="e">
        <f>+IF(4!#REF!&lt;&gt;"",IF((1+OUT_4_Check!$S$4)*SUM(4!E25:E25)&lt;4!#REF!,1,IF((1-OUT_4_Check!$S$4)*SUM(4!E25:E25)&gt;4!#REF!,1,0)),IF(SUM(4!E25:E25)&lt;&gt;0,1,0))</f>
        <v>#REF!</v>
      </c>
      <c r="F37" s="162" t="e">
        <f>+IF(4!#REF!&lt;&gt;"",IF((1+OUT_4_Check!$S$4)*SUM(4!F25:F25)&lt;4!#REF!,1,IF((1-OUT_4_Check!$S$4)*SUM(4!F25:F25)&gt;4!#REF!,1,0)),IF(SUM(4!F25:F25)&lt;&gt;0,1,0))</f>
        <v>#REF!</v>
      </c>
      <c r="G37" s="211" t="e">
        <f>+IF(3!J16&lt;&gt;0,IF((1+OUT_4_Check!$S$4)*SUM(4!#REF!)&lt;3!J16,1,IF((1-OUT_4_Check!$S$4)*SUM(4!#REF!)&gt;3!J16,1,0)),IF(SUM(4!#REF!)&lt;&gt;0,1,0))</f>
        <v>#REF!</v>
      </c>
      <c r="H37" s="161" t="e">
        <f>+IF(4!#REF!&lt;&gt;"",IF((1+OUT_4_Check!$S$4)*SUM(4!G25:G25)&lt;4!#REF!,1,IF((1-OUT_4_Check!$S$4)*SUM(4!G25:G25)&gt;4!#REF!,1,0)),IF(SUM(4!G25:G25)&lt;&gt;0,1,0))</f>
        <v>#REF!</v>
      </c>
      <c r="I37" s="163" t="e">
        <f>+IF(4!#REF!&lt;&gt;"",IF((1+OUT_4_Check!$S$4)*SUM(4!H25:H25)&lt;4!#REF!,1,IF((1-OUT_4_Check!$S$4)*SUM(4!H25:H25)&gt;4!#REF!,1,0)),IF(SUM(4!H25:H25)&lt;&gt;0,1,0))</f>
        <v>#REF!</v>
      </c>
      <c r="J37" s="163" t="e">
        <f>+IF(4!#REF!&lt;&gt;"",IF((1+OUT_4_Check!$S$4)*SUM(4!I25:I25)&lt;4!#REF!,1,IF((1-OUT_4_Check!$S$4)*SUM(4!I25:I25)&gt;4!#REF!,1,0)),IF(SUM(4!I25:I25)&lt;&gt;0,1,0))</f>
        <v>#REF!</v>
      </c>
      <c r="K37" s="211" t="e">
        <f>+IF(3!J22&lt;&gt;0,IF((1+OUT_4_Check!$S$4)*SUM(4!#REF!)&lt;3!J22,1,IF((1-OUT_4_Check!$S$4)*SUM(4!#REF!)&gt;3!J22,1,0)),IF(SUM(4!#REF!)&lt;&gt;0,1,0))</f>
        <v>#REF!</v>
      </c>
      <c r="L37" s="162" t="e">
        <f>+IF(4!#REF!&lt;&gt;"",IF((1+OUT_4_Check!$S$4)*SUM(4!J25:J25)&lt;4!#REF!,1,IF((1-OUT_4_Check!$S$4)*SUM(4!J25:J25)&gt;4!#REF!,1,0)),IF(SUM(4!J25:J25)&lt;&gt;0,1,0))</f>
        <v>#REF!</v>
      </c>
      <c r="M37" s="162" t="e">
        <f>+IF(4!#REF!&lt;&gt;"",IF((1+OUT_4_Check!$S$4)*SUM(4!K25:K25)&lt;4!#REF!,1,IF((1-OUT_4_Check!$S$4)*SUM(4!K25:K25)&gt;4!#REF!,1,0)),IF(SUM(4!K25:K25)&lt;&gt;0,1,0))</f>
        <v>#REF!</v>
      </c>
      <c r="N37" s="162" t="e">
        <f>+IF(4!#REF!&lt;&gt;"",IF((1+OUT_4_Check!$S$4)*SUM(4!L25:L25)&lt;4!#REF!,1,IF((1-OUT_4_Check!$S$4)*SUM(4!L25:L25)&gt;4!#REF!,1,0)),IF(SUM(4!L25:L25)&lt;&gt;0,1,0))</f>
        <v>#REF!</v>
      </c>
      <c r="O37" s="212" t="e">
        <f>+IF(3!J27&lt;&gt;0,IF((1+OUT_4_Check!$S$4)*SUM(4!#REF!)&lt;3!J27,1,IF((1-OUT_4_Check!$S$4)*SUM(4!#REF!)&gt;3!J27,1,0)),IF(SUM(4!#REF!)&lt;&gt;0,1,0))</f>
        <v>#REF!</v>
      </c>
      <c r="P37" s="162" t="e">
        <f>+IF(4!#REF!&lt;&gt;"",IF((1+OUT_4_Check!$S$4)*SUM(4!M25:M25)&lt;4!#REF!,1,IF((1-OUT_4_Check!$S$4)*SUM(4!M25:M25)&gt;4!#REF!,1,0)),IF(SUM(4!M25:M25)&lt;&gt;0,1,0))</f>
        <v>#REF!</v>
      </c>
      <c r="Q37" s="162" t="e">
        <f>+IF(4!#REF!&lt;&gt;"",IF((1+OUT_4_Check!$S$4)*SUM(4!N25:N25)&lt;4!#REF!,1,IF((1-OUT_4_Check!$S$4)*SUM(4!N25:N25)&gt;4!#REF!,1,0)),IF(SUM(4!N25:N25)&lt;&gt;0,1,0))</f>
        <v>#REF!</v>
      </c>
      <c r="R37" s="162" t="e">
        <f>+IF(4!#REF!&lt;&gt;"",IF((1+OUT_4_Check!$S$4)*SUM(4!O25:O25)&lt;4!#REF!,1,IF((1-OUT_4_Check!$S$4)*SUM(4!O25:O25)&gt;4!#REF!,1,0)),IF(SUM(4!O25:O25)&lt;&gt;0,1,0))</f>
        <v>#REF!</v>
      </c>
      <c r="S37" s="211"/>
    </row>
    <row r="38" s="18" customFormat="1" ht="18" customHeight="1"/>
    <row r="39" s="18" customFormat="1" ht="18" customHeight="1"/>
    <row r="40" s="18" customFormat="1" ht="18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  <pageSetUpPr fitToPage="1"/>
  </sheetPr>
  <dimension ref="A1:AO43"/>
  <sheetViews>
    <sheetView zoomScale="55" zoomScaleNormal="55" zoomScalePageLayoutView="0" workbookViewId="0" topLeftCell="A1">
      <selection activeCell="B1" sqref="B1"/>
    </sheetView>
  </sheetViews>
  <sheetFormatPr defaultColWidth="0" defaultRowHeight="12" zeroHeight="1"/>
  <cols>
    <col min="1" max="1" width="1.75390625" style="398" customWidth="1"/>
    <col min="2" max="2" width="1.75390625" style="220" customWidth="1"/>
    <col min="3" max="3" width="59.625" style="429" customWidth="1"/>
    <col min="4" max="5" width="17.125" style="220" customWidth="1"/>
    <col min="6" max="9" width="17.125" style="398" customWidth="1"/>
    <col min="10" max="10" width="22.00390625" style="398" customWidth="1"/>
    <col min="11" max="11" width="20.625" style="398" customWidth="1"/>
    <col min="12" max="12" width="1.75390625" style="398" customWidth="1"/>
    <col min="13" max="13" width="9.125" style="398" customWidth="1"/>
    <col min="14" max="14" width="1.75390625" style="398" customWidth="1"/>
    <col min="15" max="16" width="9.125" style="398" customWidth="1"/>
    <col min="17" max="16384" width="0" style="398" hidden="1" customWidth="1"/>
  </cols>
  <sheetData>
    <row r="1" spans="2:11" s="220" customFormat="1" ht="19.5" customHeight="1">
      <c r="B1" s="221" t="s">
        <v>207</v>
      </c>
      <c r="C1" s="222"/>
      <c r="D1" s="223"/>
      <c r="E1" s="223"/>
      <c r="F1" s="223"/>
      <c r="G1" s="223"/>
      <c r="H1" s="223"/>
      <c r="I1" s="223"/>
      <c r="J1" s="223"/>
      <c r="K1" s="224"/>
    </row>
    <row r="2" spans="3:12" s="225" customFormat="1" ht="19.5" customHeight="1">
      <c r="C2" s="436"/>
      <c r="D2" s="436"/>
      <c r="E2" s="436"/>
      <c r="F2" s="436"/>
      <c r="G2" s="436"/>
      <c r="H2" s="436"/>
      <c r="I2" s="436"/>
      <c r="J2" s="436"/>
      <c r="K2" s="436"/>
      <c r="L2" s="390"/>
    </row>
    <row r="3" spans="3:20" s="225" customFormat="1" ht="19.5" customHeight="1">
      <c r="C3" s="436" t="s">
        <v>208</v>
      </c>
      <c r="D3" s="436"/>
      <c r="E3" s="436"/>
      <c r="F3" s="436"/>
      <c r="G3" s="436"/>
      <c r="H3" s="436"/>
      <c r="I3" s="436"/>
      <c r="J3" s="436"/>
      <c r="K3" s="436"/>
      <c r="L3" s="390"/>
      <c r="M3" s="391"/>
      <c r="N3" s="391"/>
      <c r="O3" s="391"/>
      <c r="P3" s="391"/>
      <c r="Q3" s="391"/>
      <c r="R3" s="391"/>
      <c r="S3" s="391"/>
      <c r="T3" s="391"/>
    </row>
    <row r="4" spans="3:12" s="225" customFormat="1" ht="19.5" customHeight="1">
      <c r="C4" s="436" t="s">
        <v>247</v>
      </c>
      <c r="D4" s="436"/>
      <c r="E4" s="436"/>
      <c r="F4" s="436"/>
      <c r="G4" s="436"/>
      <c r="H4" s="436"/>
      <c r="I4" s="436"/>
      <c r="J4" s="436"/>
      <c r="K4" s="436"/>
      <c r="L4" s="390"/>
    </row>
    <row r="5" spans="3:12" s="225" customFormat="1" ht="19.5" customHeight="1">
      <c r="C5" s="447" t="s">
        <v>167</v>
      </c>
      <c r="D5" s="447"/>
      <c r="E5" s="447"/>
      <c r="F5" s="447"/>
      <c r="G5" s="447"/>
      <c r="H5" s="447"/>
      <c r="I5" s="447"/>
      <c r="J5" s="447"/>
      <c r="K5" s="447"/>
      <c r="L5" s="392"/>
    </row>
    <row r="6" spans="2:11" s="220" customFormat="1" ht="39.75" customHeight="1">
      <c r="B6" s="226"/>
      <c r="C6" s="227"/>
      <c r="D6" s="228"/>
      <c r="J6" s="228"/>
      <c r="K6" s="228"/>
    </row>
    <row r="7" spans="2:12" s="220" customFormat="1" ht="26.25" customHeight="1">
      <c r="B7" s="448" t="s">
        <v>165</v>
      </c>
      <c r="C7" s="449"/>
      <c r="D7" s="393"/>
      <c r="E7" s="394"/>
      <c r="F7" s="394"/>
      <c r="G7" s="395" t="s">
        <v>209</v>
      </c>
      <c r="H7" s="396"/>
      <c r="I7" s="397"/>
      <c r="J7" s="454" t="s">
        <v>210</v>
      </c>
      <c r="K7" s="455"/>
      <c r="L7" s="456"/>
    </row>
    <row r="8" spans="2:12" ht="30.75" customHeight="1">
      <c r="B8" s="450"/>
      <c r="C8" s="451"/>
      <c r="D8" s="454" t="s">
        <v>188</v>
      </c>
      <c r="E8" s="456"/>
      <c r="F8" s="454" t="s">
        <v>213</v>
      </c>
      <c r="G8" s="457"/>
      <c r="H8" s="454" t="s">
        <v>214</v>
      </c>
      <c r="I8" s="457"/>
      <c r="J8" s="460" t="s">
        <v>194</v>
      </c>
      <c r="K8" s="460" t="s">
        <v>195</v>
      </c>
      <c r="L8" s="463"/>
    </row>
    <row r="9" spans="2:12" ht="15" customHeight="1">
      <c r="B9" s="450"/>
      <c r="C9" s="451"/>
      <c r="D9" s="466" t="s">
        <v>158</v>
      </c>
      <c r="E9" s="466" t="s">
        <v>155</v>
      </c>
      <c r="F9" s="466" t="s">
        <v>158</v>
      </c>
      <c r="G9" s="466" t="s">
        <v>155</v>
      </c>
      <c r="H9" s="466" t="s">
        <v>158</v>
      </c>
      <c r="I9" s="466" t="s">
        <v>155</v>
      </c>
      <c r="J9" s="461"/>
      <c r="K9" s="461"/>
      <c r="L9" s="464"/>
    </row>
    <row r="10" spans="2:12" ht="15" customHeight="1">
      <c r="B10" s="452"/>
      <c r="C10" s="453"/>
      <c r="D10" s="467"/>
      <c r="E10" s="467"/>
      <c r="F10" s="467"/>
      <c r="G10" s="467"/>
      <c r="H10" s="467"/>
      <c r="I10" s="467"/>
      <c r="J10" s="462"/>
      <c r="K10" s="462"/>
      <c r="L10" s="465"/>
    </row>
    <row r="11" spans="2:13" s="400" customFormat="1" ht="30" customHeight="1">
      <c r="B11" s="401"/>
      <c r="C11" s="402" t="s">
        <v>248</v>
      </c>
      <c r="D11" s="403">
        <v>235</v>
      </c>
      <c r="E11" s="403">
        <v>626</v>
      </c>
      <c r="F11" s="403">
        <v>235</v>
      </c>
      <c r="G11" s="403">
        <v>601</v>
      </c>
      <c r="H11" s="403">
        <v>0</v>
      </c>
      <c r="I11" s="403">
        <v>25</v>
      </c>
      <c r="J11" s="403">
        <v>5.828932</v>
      </c>
      <c r="K11" s="404">
        <v>4.056517</v>
      </c>
      <c r="L11" s="405"/>
      <c r="M11" s="398"/>
    </row>
    <row r="12" spans="2:12" ht="16.5" customHeight="1">
      <c r="B12" s="399"/>
      <c r="C12" s="243" t="s">
        <v>173</v>
      </c>
      <c r="D12" s="403">
        <v>0</v>
      </c>
      <c r="E12" s="403">
        <v>0</v>
      </c>
      <c r="F12" s="403">
        <v>0</v>
      </c>
      <c r="G12" s="403">
        <v>0</v>
      </c>
      <c r="H12" s="403">
        <v>0</v>
      </c>
      <c r="I12" s="403">
        <v>0</v>
      </c>
      <c r="J12" s="403">
        <v>0</v>
      </c>
      <c r="K12" s="406">
        <v>0</v>
      </c>
      <c r="L12" s="407"/>
    </row>
    <row r="13" spans="2:12" s="228" customFormat="1" ht="16.5" customHeight="1">
      <c r="B13" s="399"/>
      <c r="C13" s="243" t="s">
        <v>149</v>
      </c>
      <c r="D13" s="408">
        <v>235</v>
      </c>
      <c r="E13" s="408">
        <v>601</v>
      </c>
      <c r="F13" s="408">
        <v>235</v>
      </c>
      <c r="G13" s="408">
        <v>601</v>
      </c>
      <c r="H13" s="408">
        <v>0</v>
      </c>
      <c r="I13" s="408">
        <v>0</v>
      </c>
      <c r="J13" s="408">
        <v>5.828932</v>
      </c>
      <c r="K13" s="409">
        <v>4.056517</v>
      </c>
      <c r="L13" s="410"/>
    </row>
    <row r="14" spans="2:12" ht="16.5" customHeight="1">
      <c r="B14" s="399"/>
      <c r="C14" s="411" t="s">
        <v>249</v>
      </c>
      <c r="D14" s="403">
        <v>0</v>
      </c>
      <c r="E14" s="403">
        <v>0</v>
      </c>
      <c r="F14" s="403">
        <v>0</v>
      </c>
      <c r="G14" s="403">
        <v>0</v>
      </c>
      <c r="H14" s="403">
        <v>0</v>
      </c>
      <c r="I14" s="403">
        <v>0</v>
      </c>
      <c r="J14" s="403">
        <v>0</v>
      </c>
      <c r="K14" s="406">
        <v>0</v>
      </c>
      <c r="L14" s="407"/>
    </row>
    <row r="15" spans="2:12" ht="16.5" customHeight="1">
      <c r="B15" s="412"/>
      <c r="C15" s="413" t="s">
        <v>250</v>
      </c>
      <c r="D15" s="403">
        <v>235</v>
      </c>
      <c r="E15" s="403">
        <v>601</v>
      </c>
      <c r="F15" s="403">
        <v>235</v>
      </c>
      <c r="G15" s="403">
        <v>601</v>
      </c>
      <c r="H15" s="403">
        <v>0</v>
      </c>
      <c r="I15" s="403">
        <v>0</v>
      </c>
      <c r="J15" s="403">
        <v>5.828932</v>
      </c>
      <c r="K15" s="406">
        <v>4.056517</v>
      </c>
      <c r="L15" s="407"/>
    </row>
    <row r="16" spans="2:12" ht="16.5" customHeight="1">
      <c r="B16" s="412"/>
      <c r="C16" s="414" t="s">
        <v>251</v>
      </c>
      <c r="D16" s="403">
        <v>0</v>
      </c>
      <c r="E16" s="403">
        <v>0</v>
      </c>
      <c r="F16" s="403">
        <v>0</v>
      </c>
      <c r="G16" s="403">
        <v>0</v>
      </c>
      <c r="H16" s="403">
        <v>0</v>
      </c>
      <c r="I16" s="403">
        <v>0</v>
      </c>
      <c r="J16" s="403">
        <v>0</v>
      </c>
      <c r="K16" s="406">
        <v>0</v>
      </c>
      <c r="L16" s="407"/>
    </row>
    <row r="17" spans="2:12" ht="16.5" customHeight="1">
      <c r="B17" s="412"/>
      <c r="C17" s="413" t="s">
        <v>252</v>
      </c>
      <c r="D17" s="403">
        <v>0</v>
      </c>
      <c r="E17" s="403">
        <v>0</v>
      </c>
      <c r="F17" s="403">
        <v>0</v>
      </c>
      <c r="G17" s="403">
        <v>0</v>
      </c>
      <c r="H17" s="403">
        <v>0</v>
      </c>
      <c r="I17" s="403">
        <v>0</v>
      </c>
      <c r="J17" s="403">
        <v>0</v>
      </c>
      <c r="K17" s="406">
        <v>0</v>
      </c>
      <c r="L17" s="407"/>
    </row>
    <row r="18" spans="2:12" ht="16.5" customHeight="1">
      <c r="B18" s="412"/>
      <c r="C18" s="413" t="s">
        <v>253</v>
      </c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403">
        <v>0</v>
      </c>
      <c r="K18" s="406">
        <v>0</v>
      </c>
      <c r="L18" s="407"/>
    </row>
    <row r="19" spans="2:12" ht="16.5" customHeight="1">
      <c r="B19" s="412"/>
      <c r="C19" s="413" t="s">
        <v>254</v>
      </c>
      <c r="D19" s="403">
        <v>0</v>
      </c>
      <c r="E19" s="403">
        <v>0</v>
      </c>
      <c r="F19" s="403">
        <v>0</v>
      </c>
      <c r="G19" s="403">
        <v>0</v>
      </c>
      <c r="H19" s="403">
        <v>0</v>
      </c>
      <c r="I19" s="403">
        <v>0</v>
      </c>
      <c r="J19" s="403">
        <v>0</v>
      </c>
      <c r="K19" s="406">
        <v>0</v>
      </c>
      <c r="L19" s="407"/>
    </row>
    <row r="20" spans="2:12" ht="16.5" customHeight="1">
      <c r="B20" s="399"/>
      <c r="C20" s="243" t="s">
        <v>150</v>
      </c>
      <c r="D20" s="403">
        <v>0</v>
      </c>
      <c r="E20" s="403">
        <v>25</v>
      </c>
      <c r="F20" s="403">
        <v>0</v>
      </c>
      <c r="G20" s="403">
        <v>0</v>
      </c>
      <c r="H20" s="403">
        <v>0</v>
      </c>
      <c r="I20" s="403">
        <v>25</v>
      </c>
      <c r="J20" s="403">
        <v>0</v>
      </c>
      <c r="K20" s="406">
        <v>0</v>
      </c>
      <c r="L20" s="407"/>
    </row>
    <row r="21" spans="2:12" s="400" customFormat="1" ht="30" customHeight="1">
      <c r="B21" s="401"/>
      <c r="C21" s="402" t="s">
        <v>211</v>
      </c>
      <c r="D21" s="294">
        <v>235</v>
      </c>
      <c r="E21" s="294">
        <v>470</v>
      </c>
      <c r="F21" s="403">
        <v>235</v>
      </c>
      <c r="G21" s="403">
        <v>445</v>
      </c>
      <c r="H21" s="403">
        <v>0</v>
      </c>
      <c r="I21" s="403">
        <v>25</v>
      </c>
      <c r="J21" s="403">
        <v>5.828932</v>
      </c>
      <c r="K21" s="406">
        <v>4.056517</v>
      </c>
      <c r="L21" s="415"/>
    </row>
    <row r="22" spans="2:12" ht="18" customHeight="1">
      <c r="B22" s="416"/>
      <c r="C22" s="243" t="s">
        <v>173</v>
      </c>
      <c r="D22" s="252">
        <v>0</v>
      </c>
      <c r="E22" s="252">
        <v>0</v>
      </c>
      <c r="F22" s="403">
        <v>0</v>
      </c>
      <c r="G22" s="403">
        <v>0</v>
      </c>
      <c r="H22" s="403">
        <v>0</v>
      </c>
      <c r="I22" s="403">
        <v>0</v>
      </c>
      <c r="J22" s="403">
        <v>0</v>
      </c>
      <c r="K22" s="406">
        <v>0</v>
      </c>
      <c r="L22" s="407"/>
    </row>
    <row r="23" spans="2:12" s="228" customFormat="1" ht="18" customHeight="1">
      <c r="B23" s="417"/>
      <c r="C23" s="243" t="s">
        <v>149</v>
      </c>
      <c r="D23" s="252">
        <v>235</v>
      </c>
      <c r="E23" s="252">
        <v>445</v>
      </c>
      <c r="F23" s="408">
        <v>235</v>
      </c>
      <c r="G23" s="408">
        <v>445</v>
      </c>
      <c r="H23" s="408">
        <v>0</v>
      </c>
      <c r="I23" s="408">
        <v>0</v>
      </c>
      <c r="J23" s="408">
        <v>5.828932</v>
      </c>
      <c r="K23" s="409">
        <v>4.056517</v>
      </c>
      <c r="L23" s="410"/>
    </row>
    <row r="24" spans="2:12" ht="18" customHeight="1">
      <c r="B24" s="417"/>
      <c r="C24" s="411" t="s">
        <v>255</v>
      </c>
      <c r="D24" s="252">
        <v>0</v>
      </c>
      <c r="E24" s="252">
        <v>0</v>
      </c>
      <c r="F24" s="418">
        <v>0</v>
      </c>
      <c r="G24" s="418">
        <v>0</v>
      </c>
      <c r="H24" s="418">
        <v>0</v>
      </c>
      <c r="I24" s="418">
        <v>0</v>
      </c>
      <c r="J24" s="418">
        <v>0</v>
      </c>
      <c r="K24" s="419">
        <v>0</v>
      </c>
      <c r="L24" s="407"/>
    </row>
    <row r="25" spans="2:12" ht="18" customHeight="1">
      <c r="B25" s="420"/>
      <c r="C25" s="413" t="s">
        <v>250</v>
      </c>
      <c r="D25" s="252">
        <v>235</v>
      </c>
      <c r="E25" s="252">
        <v>445</v>
      </c>
      <c r="F25" s="418">
        <v>235</v>
      </c>
      <c r="G25" s="418">
        <v>445</v>
      </c>
      <c r="H25" s="418">
        <v>0</v>
      </c>
      <c r="I25" s="418">
        <v>0</v>
      </c>
      <c r="J25" s="418">
        <v>5.828932</v>
      </c>
      <c r="K25" s="419">
        <v>4.056517</v>
      </c>
      <c r="L25" s="407"/>
    </row>
    <row r="26" spans="2:12" ht="18" customHeight="1">
      <c r="B26" s="420"/>
      <c r="C26" s="414" t="s">
        <v>256</v>
      </c>
      <c r="D26" s="252">
        <v>0</v>
      </c>
      <c r="E26" s="252">
        <v>0</v>
      </c>
      <c r="F26" s="418">
        <v>0</v>
      </c>
      <c r="G26" s="418">
        <v>0</v>
      </c>
      <c r="H26" s="418">
        <v>0</v>
      </c>
      <c r="I26" s="418">
        <v>0</v>
      </c>
      <c r="J26" s="418">
        <v>0</v>
      </c>
      <c r="K26" s="419">
        <v>0</v>
      </c>
      <c r="L26" s="407"/>
    </row>
    <row r="27" spans="2:12" ht="18" customHeight="1">
      <c r="B27" s="420"/>
      <c r="C27" s="413" t="s">
        <v>252</v>
      </c>
      <c r="D27" s="252">
        <v>0</v>
      </c>
      <c r="E27" s="252">
        <v>0</v>
      </c>
      <c r="F27" s="418">
        <v>0</v>
      </c>
      <c r="G27" s="418">
        <v>0</v>
      </c>
      <c r="H27" s="418">
        <v>0</v>
      </c>
      <c r="I27" s="418">
        <v>0</v>
      </c>
      <c r="J27" s="418">
        <v>0</v>
      </c>
      <c r="K27" s="419">
        <v>0</v>
      </c>
      <c r="L27" s="407"/>
    </row>
    <row r="28" spans="2:12" ht="18" customHeight="1">
      <c r="B28" s="420"/>
      <c r="C28" s="413" t="s">
        <v>253</v>
      </c>
      <c r="D28" s="252">
        <v>0</v>
      </c>
      <c r="E28" s="252">
        <v>0</v>
      </c>
      <c r="F28" s="418">
        <v>0</v>
      </c>
      <c r="G28" s="418">
        <v>0</v>
      </c>
      <c r="H28" s="418">
        <v>0</v>
      </c>
      <c r="I28" s="418">
        <v>0</v>
      </c>
      <c r="J28" s="418">
        <v>0</v>
      </c>
      <c r="K28" s="419">
        <v>0</v>
      </c>
      <c r="L28" s="407"/>
    </row>
    <row r="29" spans="2:12" ht="18" customHeight="1">
      <c r="B29" s="420"/>
      <c r="C29" s="413" t="s">
        <v>254</v>
      </c>
      <c r="D29" s="252">
        <v>0</v>
      </c>
      <c r="E29" s="252">
        <v>0</v>
      </c>
      <c r="F29" s="418">
        <v>0</v>
      </c>
      <c r="G29" s="418">
        <v>0</v>
      </c>
      <c r="H29" s="418">
        <v>0</v>
      </c>
      <c r="I29" s="418">
        <v>0</v>
      </c>
      <c r="J29" s="418">
        <v>0</v>
      </c>
      <c r="K29" s="419">
        <v>0</v>
      </c>
      <c r="L29" s="407"/>
    </row>
    <row r="30" spans="2:12" ht="18" customHeight="1">
      <c r="B30" s="421"/>
      <c r="C30" s="243" t="s">
        <v>150</v>
      </c>
      <c r="D30" s="252">
        <v>0</v>
      </c>
      <c r="E30" s="252">
        <v>25</v>
      </c>
      <c r="F30" s="418">
        <v>0</v>
      </c>
      <c r="G30" s="418">
        <v>0</v>
      </c>
      <c r="H30" s="418">
        <v>0</v>
      </c>
      <c r="I30" s="418">
        <v>25</v>
      </c>
      <c r="J30" s="418">
        <v>0</v>
      </c>
      <c r="K30" s="419">
        <v>0</v>
      </c>
      <c r="L30" s="407"/>
    </row>
    <row r="31" spans="2:12" s="400" customFormat="1" ht="30" customHeight="1">
      <c r="B31" s="401"/>
      <c r="C31" s="402" t="s">
        <v>212</v>
      </c>
      <c r="D31" s="294">
        <v>0</v>
      </c>
      <c r="E31" s="294">
        <v>156</v>
      </c>
      <c r="F31" s="403">
        <v>0</v>
      </c>
      <c r="G31" s="403">
        <v>156</v>
      </c>
      <c r="H31" s="403">
        <v>0</v>
      </c>
      <c r="I31" s="403">
        <v>0</v>
      </c>
      <c r="J31" s="403">
        <v>0</v>
      </c>
      <c r="K31" s="406">
        <v>0</v>
      </c>
      <c r="L31" s="415"/>
    </row>
    <row r="32" spans="2:12" ht="18" customHeight="1">
      <c r="B32" s="416"/>
      <c r="C32" s="243" t="s">
        <v>173</v>
      </c>
      <c r="D32" s="252">
        <v>0</v>
      </c>
      <c r="E32" s="252">
        <v>0</v>
      </c>
      <c r="F32" s="403">
        <v>0</v>
      </c>
      <c r="G32" s="403">
        <v>0</v>
      </c>
      <c r="H32" s="403">
        <v>0</v>
      </c>
      <c r="I32" s="403">
        <v>0</v>
      </c>
      <c r="J32" s="403">
        <v>0</v>
      </c>
      <c r="K32" s="406">
        <v>0</v>
      </c>
      <c r="L32" s="407"/>
    </row>
    <row r="33" spans="2:12" s="228" customFormat="1" ht="18" customHeight="1">
      <c r="B33" s="417"/>
      <c r="C33" s="243" t="s">
        <v>149</v>
      </c>
      <c r="D33" s="252">
        <v>0</v>
      </c>
      <c r="E33" s="252">
        <v>156</v>
      </c>
      <c r="F33" s="408">
        <v>0</v>
      </c>
      <c r="G33" s="408">
        <v>156</v>
      </c>
      <c r="H33" s="408">
        <v>0</v>
      </c>
      <c r="I33" s="408">
        <v>0</v>
      </c>
      <c r="J33" s="408">
        <v>0</v>
      </c>
      <c r="K33" s="409">
        <v>0</v>
      </c>
      <c r="L33" s="410"/>
    </row>
    <row r="34" spans="2:12" ht="18" customHeight="1">
      <c r="B34" s="417"/>
      <c r="C34" s="411" t="s">
        <v>255</v>
      </c>
      <c r="D34" s="252">
        <v>0</v>
      </c>
      <c r="E34" s="252">
        <v>0</v>
      </c>
      <c r="F34" s="418">
        <v>0</v>
      </c>
      <c r="G34" s="418">
        <v>0</v>
      </c>
      <c r="H34" s="418">
        <v>0</v>
      </c>
      <c r="I34" s="418">
        <v>0</v>
      </c>
      <c r="J34" s="418">
        <v>0</v>
      </c>
      <c r="K34" s="419">
        <v>0</v>
      </c>
      <c r="L34" s="422"/>
    </row>
    <row r="35" spans="2:12" ht="18" customHeight="1">
      <c r="B35" s="420"/>
      <c r="C35" s="413" t="s">
        <v>250</v>
      </c>
      <c r="D35" s="252">
        <v>0</v>
      </c>
      <c r="E35" s="252">
        <v>156</v>
      </c>
      <c r="F35" s="418">
        <v>0</v>
      </c>
      <c r="G35" s="418">
        <v>156</v>
      </c>
      <c r="H35" s="418">
        <v>0</v>
      </c>
      <c r="I35" s="418">
        <v>0</v>
      </c>
      <c r="J35" s="418">
        <v>0</v>
      </c>
      <c r="K35" s="419">
        <v>0</v>
      </c>
      <c r="L35" s="422"/>
    </row>
    <row r="36" spans="2:12" ht="18" customHeight="1">
      <c r="B36" s="420"/>
      <c r="C36" s="414" t="s">
        <v>257</v>
      </c>
      <c r="D36" s="252">
        <v>0</v>
      </c>
      <c r="E36" s="252">
        <v>0</v>
      </c>
      <c r="F36" s="418">
        <v>0</v>
      </c>
      <c r="G36" s="418">
        <v>0</v>
      </c>
      <c r="H36" s="418">
        <v>0</v>
      </c>
      <c r="I36" s="418">
        <v>0</v>
      </c>
      <c r="J36" s="418">
        <v>0</v>
      </c>
      <c r="K36" s="419">
        <v>0</v>
      </c>
      <c r="L36" s="422"/>
    </row>
    <row r="37" spans="2:12" ht="18" customHeight="1">
      <c r="B37" s="420"/>
      <c r="C37" s="413" t="s">
        <v>252</v>
      </c>
      <c r="D37" s="252">
        <v>0</v>
      </c>
      <c r="E37" s="252">
        <v>0</v>
      </c>
      <c r="F37" s="418">
        <v>0</v>
      </c>
      <c r="G37" s="418">
        <v>0</v>
      </c>
      <c r="H37" s="418">
        <v>0</v>
      </c>
      <c r="I37" s="418">
        <v>0</v>
      </c>
      <c r="J37" s="418">
        <v>0</v>
      </c>
      <c r="K37" s="419">
        <v>0</v>
      </c>
      <c r="L37" s="422"/>
    </row>
    <row r="38" spans="2:12" ht="18" customHeight="1">
      <c r="B38" s="420"/>
      <c r="C38" s="413" t="s">
        <v>253</v>
      </c>
      <c r="D38" s="252">
        <v>0</v>
      </c>
      <c r="E38" s="252">
        <v>0</v>
      </c>
      <c r="F38" s="418">
        <v>0</v>
      </c>
      <c r="G38" s="418">
        <v>0</v>
      </c>
      <c r="H38" s="418">
        <v>0</v>
      </c>
      <c r="I38" s="418">
        <v>0</v>
      </c>
      <c r="J38" s="418">
        <v>0</v>
      </c>
      <c r="K38" s="419">
        <v>0</v>
      </c>
      <c r="L38" s="422"/>
    </row>
    <row r="39" spans="2:12" ht="18" customHeight="1">
      <c r="B39" s="420"/>
      <c r="C39" s="413" t="s">
        <v>254</v>
      </c>
      <c r="D39" s="252">
        <v>0</v>
      </c>
      <c r="E39" s="252">
        <v>0</v>
      </c>
      <c r="F39" s="418">
        <v>0</v>
      </c>
      <c r="G39" s="418">
        <v>0</v>
      </c>
      <c r="H39" s="418">
        <v>0</v>
      </c>
      <c r="I39" s="418">
        <v>0</v>
      </c>
      <c r="J39" s="418">
        <v>0</v>
      </c>
      <c r="K39" s="419">
        <v>0</v>
      </c>
      <c r="L39" s="422"/>
    </row>
    <row r="40" spans="2:12" s="423" customFormat="1" ht="30" customHeight="1">
      <c r="B40" s="424"/>
      <c r="C40" s="425" t="s">
        <v>150</v>
      </c>
      <c r="D40" s="252">
        <v>0</v>
      </c>
      <c r="E40" s="252">
        <v>0</v>
      </c>
      <c r="F40" s="426">
        <v>0</v>
      </c>
      <c r="G40" s="426">
        <v>0</v>
      </c>
      <c r="H40" s="426">
        <v>0</v>
      </c>
      <c r="I40" s="426">
        <v>0</v>
      </c>
      <c r="J40" s="426">
        <v>0</v>
      </c>
      <c r="K40" s="427">
        <v>0</v>
      </c>
      <c r="L40" s="428"/>
    </row>
    <row r="41" spans="2:12" s="429" customFormat="1" ht="48" customHeight="1">
      <c r="B41" s="393"/>
      <c r="C41" s="458" t="s">
        <v>258</v>
      </c>
      <c r="D41" s="458"/>
      <c r="E41" s="458"/>
      <c r="F41" s="458"/>
      <c r="G41" s="458"/>
      <c r="H41" s="458"/>
      <c r="I41" s="458"/>
      <c r="J41" s="458"/>
      <c r="K41" s="459"/>
      <c r="L41" s="430"/>
    </row>
    <row r="42" spans="1:19" s="229" customFormat="1" ht="18" customHeight="1">
      <c r="A42" s="345"/>
      <c r="B42" s="285"/>
      <c r="C42" s="251"/>
      <c r="E42" s="284"/>
      <c r="F42" s="284"/>
      <c r="G42" s="284"/>
      <c r="H42" s="284"/>
      <c r="I42" s="284"/>
      <c r="J42" s="284"/>
      <c r="K42" s="284"/>
      <c r="L42" s="284"/>
      <c r="N42" s="354"/>
      <c r="S42" s="354"/>
    </row>
    <row r="43" spans="1:41" s="229" customFormat="1" ht="18" customHeight="1">
      <c r="A43" s="345"/>
      <c r="B43" s="285"/>
      <c r="C43" s="251"/>
      <c r="E43" s="284"/>
      <c r="F43" s="284"/>
      <c r="G43" s="284"/>
      <c r="H43" s="284"/>
      <c r="I43" s="284"/>
      <c r="J43" s="284"/>
      <c r="K43" s="284"/>
      <c r="L43" s="284"/>
      <c r="M43" s="284"/>
      <c r="N43" s="386"/>
      <c r="O43" s="284"/>
      <c r="P43" s="284"/>
      <c r="Q43" s="284"/>
      <c r="R43" s="284"/>
      <c r="S43" s="386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</row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formatCells="0" formatColumns="0" formatRows="0"/>
  <mergeCells count="18">
    <mergeCell ref="C41:K41"/>
    <mergeCell ref="H8:I8"/>
    <mergeCell ref="J8:J10"/>
    <mergeCell ref="K8:L10"/>
    <mergeCell ref="D9:D10"/>
    <mergeCell ref="E9:E10"/>
    <mergeCell ref="F9:F10"/>
    <mergeCell ref="G9:G10"/>
    <mergeCell ref="H9:H10"/>
    <mergeCell ref="I9:I10"/>
    <mergeCell ref="C2:K2"/>
    <mergeCell ref="C3:K3"/>
    <mergeCell ref="C4:K4"/>
    <mergeCell ref="C5:K5"/>
    <mergeCell ref="B7:C10"/>
    <mergeCell ref="J7:L7"/>
    <mergeCell ref="D8:E8"/>
    <mergeCell ref="F8:G8"/>
  </mergeCells>
  <conditionalFormatting sqref="D21:E40">
    <cfRule type="expression" priority="1" dxfId="0" stopIfTrue="1">
      <formula>AND(D21&lt;&gt;"",OR(D21&lt;0,NOT(ISNUMBER(D21))))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6" r:id="rId1"/>
  <headerFooter alignWithMargins="0">
    <oddFooter>&amp;C2010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tabColor indexed="43"/>
    <pageSetUpPr fitToPage="1"/>
  </sheetPr>
  <dimension ref="A1:V65"/>
  <sheetViews>
    <sheetView zoomScale="61" zoomScaleNormal="61" zoomScalePageLayoutView="0" workbookViewId="0" topLeftCell="A1">
      <selection activeCell="O19" sqref="O19"/>
    </sheetView>
  </sheetViews>
  <sheetFormatPr defaultColWidth="9.00390625" defaultRowHeight="12"/>
  <cols>
    <col min="1" max="1" width="2.375" style="167" customWidth="1"/>
    <col min="2" max="2" width="5.625" style="197" customWidth="1"/>
    <col min="3" max="3" width="35.125" style="197" customWidth="1"/>
    <col min="4" max="5" width="9.875" style="167" customWidth="1"/>
    <col min="6" max="8" width="9.875" style="180" customWidth="1"/>
    <col min="9" max="9" width="10.375" style="180" customWidth="1"/>
    <col min="10" max="10" width="11.25390625" style="180" customWidth="1"/>
    <col min="11" max="11" width="13.00390625" style="180" customWidth="1"/>
    <col min="12" max="16384" width="9.125" style="180" customWidth="1"/>
  </cols>
  <sheetData>
    <row r="1" spans="1:11" s="167" customFormat="1" ht="27" customHeight="1">
      <c r="A1" s="164" t="s">
        <v>138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11" s="167" customFormat="1" ht="18.75">
      <c r="A2" s="164"/>
      <c r="B2" s="165"/>
      <c r="C2" s="165"/>
      <c r="D2" s="166"/>
      <c r="F2" s="168" t="s">
        <v>0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1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108</v>
      </c>
      <c r="R4" s="113"/>
      <c r="S4" s="51">
        <v>0.005</v>
      </c>
      <c r="T4" s="164"/>
      <c r="U4" s="164"/>
      <c r="V4" s="164"/>
    </row>
    <row r="5" spans="2:22" s="167" customFormat="1" ht="18.75">
      <c r="B5" s="169"/>
      <c r="C5" s="169"/>
      <c r="D5" s="169"/>
      <c r="F5" s="168" t="s">
        <v>133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2:11" s="167" customFormat="1" ht="18.75">
      <c r="B6" s="169"/>
      <c r="C6" s="169"/>
      <c r="D6" s="169"/>
      <c r="F6" s="168" t="s">
        <v>139</v>
      </c>
      <c r="H6" s="169"/>
      <c r="I6" s="169"/>
      <c r="J6" s="169"/>
      <c r="K6" s="169"/>
    </row>
    <row r="7" spans="3:11" s="167" customFormat="1" ht="18.75" customHeight="1">
      <c r="C7" s="169"/>
      <c r="D7" s="169"/>
      <c r="F7" s="170" t="s">
        <v>2</v>
      </c>
      <c r="H7" s="169"/>
      <c r="I7" s="169"/>
      <c r="J7" s="169"/>
      <c r="K7" s="169"/>
    </row>
    <row r="8" spans="3:11" s="167" customFormat="1" ht="18.75" customHeight="1">
      <c r="C8" s="169"/>
      <c r="D8" s="169"/>
      <c r="F8" s="170"/>
      <c r="H8" s="169"/>
      <c r="I8" s="169"/>
      <c r="J8" s="169"/>
      <c r="K8" s="169"/>
    </row>
    <row r="9" spans="3:11" s="167" customFormat="1" ht="18.75" customHeight="1">
      <c r="C9" s="169"/>
      <c r="D9" s="169"/>
      <c r="F9" s="170"/>
      <c r="H9" s="169"/>
      <c r="I9" s="169"/>
      <c r="J9" s="169"/>
      <c r="K9" s="169"/>
    </row>
    <row r="10" spans="3:11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11" s="167" customFormat="1" ht="19.5">
      <c r="A11" s="171"/>
      <c r="B11" s="172"/>
      <c r="C11" s="172"/>
      <c r="J11" s="173"/>
      <c r="K11" s="173"/>
    </row>
    <row r="12" spans="1:11" s="167" customFormat="1" ht="39.75" customHeight="1">
      <c r="A12" s="171"/>
      <c r="B12" s="172"/>
      <c r="C12" s="172"/>
      <c r="D12" s="174"/>
      <c r="E12" s="175"/>
      <c r="F12" s="175"/>
      <c r="G12" s="176" t="s">
        <v>140</v>
      </c>
      <c r="H12" s="177"/>
      <c r="I12" s="178"/>
      <c r="J12" s="473" t="s">
        <v>141</v>
      </c>
      <c r="K12" s="474"/>
    </row>
    <row r="13" spans="1:11" ht="42" customHeight="1">
      <c r="A13" s="179"/>
      <c r="B13" s="478" t="s">
        <v>3</v>
      </c>
      <c r="C13" s="479"/>
      <c r="D13" s="473" t="s">
        <v>33</v>
      </c>
      <c r="E13" s="484"/>
      <c r="F13" s="473" t="s">
        <v>134</v>
      </c>
      <c r="G13" s="474"/>
      <c r="H13" s="473" t="s">
        <v>142</v>
      </c>
      <c r="I13" s="474"/>
      <c r="J13" s="470" t="s">
        <v>89</v>
      </c>
      <c r="K13" s="475" t="s">
        <v>90</v>
      </c>
    </row>
    <row r="14" spans="1:11" ht="15">
      <c r="A14" s="181"/>
      <c r="B14" s="480"/>
      <c r="C14" s="481"/>
      <c r="D14" s="485" t="s">
        <v>12</v>
      </c>
      <c r="E14" s="485" t="s">
        <v>11</v>
      </c>
      <c r="F14" s="468" t="s">
        <v>12</v>
      </c>
      <c r="G14" s="468" t="s">
        <v>11</v>
      </c>
      <c r="H14" s="468" t="s">
        <v>12</v>
      </c>
      <c r="I14" s="468" t="s">
        <v>11</v>
      </c>
      <c r="J14" s="471"/>
      <c r="K14" s="476"/>
    </row>
    <row r="15" spans="1:11" ht="15">
      <c r="A15" s="182"/>
      <c r="B15" s="482"/>
      <c r="C15" s="483"/>
      <c r="D15" s="469"/>
      <c r="E15" s="469"/>
      <c r="F15" s="469"/>
      <c r="G15" s="469"/>
      <c r="H15" s="469"/>
      <c r="I15" s="469"/>
      <c r="J15" s="472"/>
      <c r="K15" s="477"/>
    </row>
    <row r="16" spans="1:11" ht="18" customHeight="1">
      <c r="A16" s="183"/>
      <c r="B16" s="184" t="s">
        <v>135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1" ht="18" customHeight="1">
      <c r="A17" s="187"/>
      <c r="B17" s="33" t="s">
        <v>105</v>
      </c>
      <c r="C17" s="185"/>
      <c r="D17" s="205">
        <f>+IF(5!D13&lt;&gt;"",IF((1+CDS_Check!$S$4)*SUM(5!F13,5!H13)&lt;5!D13,1,IF((1-CDS_Check!$S$4)*SUM(5!F13,5!H13)&gt;5!D13,1,0)),IF(SUM(5!F13,5!H13)&lt;&gt;0,1,0))</f>
        <v>0</v>
      </c>
      <c r="E17" s="205">
        <f>+IF(5!E13&lt;&gt;"",IF((1+CDS_Check!$S$4)*SUM(5!G13,5!I13)&lt;5!E13,1,IF((1-CDS_Check!$S$4)*SUM(5!G13,5!I13)&gt;5!E13,1,0)),IF(SUM(5!G13,5!I13)&lt;&gt;0,1,0))</f>
        <v>0</v>
      </c>
      <c r="F17" s="204"/>
      <c r="G17" s="204"/>
      <c r="H17" s="204"/>
      <c r="I17" s="204"/>
      <c r="J17" s="188"/>
      <c r="K17" s="188"/>
    </row>
    <row r="18" spans="1:11" ht="18" customHeight="1">
      <c r="A18" s="189"/>
      <c r="B18" s="33" t="s">
        <v>106</v>
      </c>
      <c r="C18" s="185"/>
      <c r="D18" s="205">
        <f>+IF(5!D15&lt;&gt;"",IF((1+CDS_Check!$S$4)*SUM(5!F15,5!H15)&lt;5!D15,1,IF((1-CDS_Check!$S$4)*SUM(5!F15,5!H15)&gt;5!D15,1,0)),IF(SUM(5!F15,5!H15)&lt;&gt;0,1,0))</f>
        <v>0</v>
      </c>
      <c r="E18" s="205">
        <f>+IF(5!E15&lt;&gt;"",IF((1+CDS_Check!$S$4)*SUM(5!G15,5!I15)&lt;5!E15,1,IF((1-CDS_Check!$S$4)*SUM(5!G15,5!I15)&gt;5!E15,1,0)),IF(SUM(5!G15,5!I15)&lt;&gt;0,1,0))</f>
        <v>0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107</v>
      </c>
      <c r="C19" s="185"/>
      <c r="D19" s="205">
        <f>+IF(5!D16&lt;&gt;"",IF((1+CDS_Check!$S$4)*SUM(5!F16,5!H16)&lt;5!D16,1,IF((1-CDS_Check!$S$4)*SUM(5!F16,5!H16)&gt;5!D16,1,0)),IF(SUM(5!F16,5!H16)&lt;&gt;0,1,0))</f>
        <v>0</v>
      </c>
      <c r="E19" s="205">
        <f>+IF(5!E16&lt;&gt;"",IF((1+CDS_Check!$S$4)*SUM(5!G16,5!I16)&lt;5!E16,1,IF((1-CDS_Check!$S$4)*SUM(5!G16,5!I16)&gt;5!E16,1,0)),IF(SUM(5!G16,5!I16)&lt;&gt;0,1,0))</f>
        <v>0</v>
      </c>
      <c r="F19" s="204"/>
      <c r="G19" s="204"/>
      <c r="H19" s="204"/>
      <c r="I19" s="204"/>
      <c r="J19" s="188"/>
      <c r="K19" s="188"/>
      <c r="O19" s="203"/>
    </row>
    <row r="20" spans="1:11" ht="18" customHeight="1">
      <c r="A20" s="190"/>
      <c r="B20" s="34" t="s">
        <v>10</v>
      </c>
      <c r="C20" s="185"/>
      <c r="D20" s="155">
        <f>+IF(5!D17&lt;&gt;"",IF((1+CDS_Check!$S$4)*SUM(5!D13:D16)&lt;5!D17,1,IF((1-CDS_Check!$S$4)*SUM(5!D13:D16)&gt;5!D17,1,0)),IF(SUM(5!D13:D16)&lt;&gt;0,1,0))</f>
        <v>1</v>
      </c>
      <c r="E20" s="155">
        <f>+IF(5!E17&lt;&gt;"",IF((1+CDS_Check!$S$4)*SUM(5!E13:E16)&lt;5!E17,1,IF((1-CDS_Check!$S$4)*SUM(5!E13:E16)&gt;5!E17,1,0)),IF(SUM(5!E13:E16)&lt;&gt;0,1,0))</f>
        <v>1</v>
      </c>
      <c r="F20" s="155">
        <f>+IF(5!F17&lt;&gt;"",IF((1+CDS_Check!$S$4)*SUM(5!F13:F16)&lt;5!F17,1,IF((1-CDS_Check!$S$4)*SUM(5!F13:F16)&gt;5!F17,1,0)),IF(SUM(5!F13:F16)&lt;&gt;0,1,0))</f>
        <v>1</v>
      </c>
      <c r="G20" s="155">
        <f>+IF(5!G17&lt;&gt;"",IF((1+CDS_Check!$S$4)*SUM(5!G13:G16)&lt;5!G17,1,IF((1-CDS_Check!$S$4)*SUM(5!G13:G16)&gt;5!G17,1,0)),IF(SUM(5!G13:G16)&lt;&gt;0,1,0))</f>
        <v>1</v>
      </c>
      <c r="H20" s="155">
        <f>+IF(5!H17&lt;&gt;"",IF((1+CDS_Check!$S$4)*SUM(5!H13:H16)&lt;5!H17,1,IF((1-CDS_Check!$S$4)*SUM(5!H13:H16)&gt;5!H17,1,0)),IF(SUM(5!H13:H16)&lt;&gt;0,1,0))</f>
        <v>0</v>
      </c>
      <c r="I20" s="155">
        <f>+IF(5!I17&lt;&gt;"",IF((1+CDS_Check!$S$4)*SUM(5!I13:I16)&lt;5!I17,1,IF((1-CDS_Check!$S$4)*SUM(5!I13:I16)&gt;5!I17,1,0)),IF(SUM(5!I13:I16)&lt;&gt;0,1,0))</f>
        <v>0</v>
      </c>
      <c r="J20" s="155"/>
      <c r="K20" s="155"/>
    </row>
    <row r="21" spans="1:11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1" ht="18" customHeight="1">
      <c r="A22" s="183"/>
      <c r="B22" s="184" t="s">
        <v>136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1" ht="18" customHeight="1">
      <c r="A23" s="187"/>
      <c r="B23" s="33" t="s">
        <v>105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1" ht="18" customHeight="1">
      <c r="A24" s="189"/>
      <c r="B24" s="33" t="s">
        <v>106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1" ht="18" customHeight="1">
      <c r="A25" s="190"/>
      <c r="B25" s="33" t="s">
        <v>107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1" ht="18" customHeight="1">
      <c r="A26" s="190"/>
      <c r="B26" s="34" t="s">
        <v>10</v>
      </c>
      <c r="C26" s="200"/>
      <c r="D26" s="155">
        <f>+IF(5!D23&lt;&gt;"",IF((1+CDS_Check!$S$4)*SUM(5!D19:D22)&lt;5!D23,1,IF((1-CDS_Check!$S$4)*SUM(5!D19:D22)&gt;5!D23,1,0)),IF(SUM(5!D19:D22)&lt;&gt;0,1,0))</f>
        <v>0</v>
      </c>
      <c r="E26" s="155">
        <f>+IF(5!E23&lt;&gt;"",IF((1+CDS_Check!$S$4)*SUM(5!E19:E22)&lt;5!E23,1,IF((1-CDS_Check!$S$4)*SUM(5!E19:E22)&gt;5!E23,1,0)),IF(SUM(5!E19:E22)&lt;&gt;0,1,0))</f>
        <v>1</v>
      </c>
      <c r="F26" s="188"/>
      <c r="G26" s="188"/>
      <c r="H26" s="188"/>
      <c r="I26" s="188"/>
      <c r="J26" s="155"/>
      <c r="K26" s="155"/>
    </row>
    <row r="27" spans="1:11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1" ht="18" customHeight="1">
      <c r="A28" s="191"/>
      <c r="B28" s="201" t="s">
        <v>143</v>
      </c>
      <c r="C28" s="192"/>
      <c r="D28" s="202">
        <f>+IF(5!D24&lt;&gt;"",IF((1+CDS_Check!$S$4)*SUM(5!D23,5!D17)&lt;5!D24,1,IF((1-CDS_Check!$S$4)*SUM(5!D23,5!D17)&gt;5!D24,1,0)),IF(SUM(5!D23,5!D17)&lt;&gt;0,1,0))</f>
        <v>1</v>
      </c>
      <c r="E28" s="202">
        <f>+IF(5!E24&lt;&gt;"",IF((1+CDS_Check!$S$4)*SUM(5!E23,5!E17)&lt;5!E24,1,IF((1-CDS_Check!$S$4)*SUM(5!E23,5!E17)&gt;5!E24,1,0)),IF(SUM(5!E23,5!E17)&lt;&gt;0,1,0))</f>
        <v>1</v>
      </c>
      <c r="F28" s="193"/>
      <c r="G28" s="193"/>
      <c r="H28" s="193"/>
      <c r="I28" s="193"/>
      <c r="J28" s="202">
        <f>+IF(5!J24&lt;&gt;"",IF((1+CDS_Check!$S$4)*SUM(5!J23,5!J17)&lt;5!J24,1,IF((1-CDS_Check!$S$4)*SUM(5!J23,5!J17)&gt;5!J24,1,0)),IF(SUM(5!J23,5!J17)&lt;&gt;0,1,0))</f>
        <v>1</v>
      </c>
      <c r="K28" s="202">
        <f>+IF(5!K24&lt;&gt;"",IF((1+CDS_Check!$S$4)*SUM(5!K23,5!K17)&lt;5!K24,1,IF((1-CDS_Check!$S$4)*SUM(5!K23,5!K17)&gt;5!K24,1,0)),IF(SUM(5!K23,5!K17)&lt;&gt;0,1,0))</f>
        <v>1</v>
      </c>
    </row>
    <row r="29" spans="1:11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4:5" ht="15.75">
      <c r="D30" s="198"/>
      <c r="E30" s="198"/>
    </row>
    <row r="31" spans="4:5" ht="15.75">
      <c r="D31" s="198"/>
      <c r="E31" s="198"/>
    </row>
    <row r="32" spans="4: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sheetProtection/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tabSelected="1" zoomScalePageLayoutView="0" workbookViewId="0" topLeftCell="A1">
      <selection activeCell="A1" sqref="A1"/>
    </sheetView>
  </sheetViews>
  <sheetFormatPr defaultColWidth="9.00390625" defaultRowHeight="12"/>
  <sheetData>
    <row r="1" ht="12">
      <c r="B1" s="218" t="s">
        <v>220</v>
      </c>
    </row>
    <row r="3" ht="12.75">
      <c r="B3" s="219" t="s">
        <v>215</v>
      </c>
    </row>
    <row r="4" ht="12.75">
      <c r="B4" s="219" t="s">
        <v>216</v>
      </c>
    </row>
    <row r="5" ht="12.75">
      <c r="B5" s="219" t="s">
        <v>217</v>
      </c>
    </row>
    <row r="6" ht="12.75">
      <c r="B6" s="219" t="s">
        <v>218</v>
      </c>
    </row>
    <row r="7" ht="12.75">
      <c r="B7" s="219" t="s">
        <v>219</v>
      </c>
    </row>
  </sheetData>
  <sheetProtection/>
  <hyperlinks>
    <hyperlink ref="B3" location="'1'!A1" display="Döviz ve Altın Sözleşmeleri"/>
    <hyperlink ref="B4" location="'2'!A1" display="Tek Para Kullanılan Faiz Oranına Dayalı Türevler"/>
    <hyperlink ref="B5" location="'3'!A1" display="Hisse Senedine, Emtiaya, Krediye Dayalı Türevler ve Diğer Türevler"/>
    <hyperlink ref="B6" location="'4'!A1" display="Kalan Vadeye Göre OTC Türev Sözleşmeleri"/>
    <hyperlink ref="B7" location="'5'!A1" display="Kredi Temerrüt Swapları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B1:BJ40"/>
  <sheetViews>
    <sheetView zoomScale="55" zoomScaleNormal="55" zoomScalePageLayoutView="0" workbookViewId="0" topLeftCell="A1">
      <selection activeCell="B1" sqref="B1"/>
    </sheetView>
  </sheetViews>
  <sheetFormatPr defaultColWidth="0" defaultRowHeight="12"/>
  <cols>
    <col min="1" max="2" width="1.75390625" style="287" customWidth="1"/>
    <col min="3" max="3" width="50.75390625" style="288" customWidth="1"/>
    <col min="4" max="5" width="7.25390625" style="287" customWidth="1"/>
    <col min="6" max="6" width="7.25390625" style="289" customWidth="1"/>
    <col min="7" max="29" width="7.25390625" style="287" customWidth="1"/>
    <col min="30" max="30" width="8.875" style="287" customWidth="1"/>
    <col min="31" max="43" width="7.25390625" style="287" customWidth="1"/>
    <col min="44" max="44" width="9.875" style="287" customWidth="1"/>
    <col min="45" max="45" width="10.25390625" style="287" bestFit="1" customWidth="1"/>
    <col min="46" max="46" width="1.75390625" style="287" customWidth="1"/>
    <col min="47" max="47" width="7.25390625" style="287" customWidth="1"/>
    <col min="48" max="48" width="9.125" style="287" customWidth="1"/>
    <col min="49" max="16384" width="0" style="287" hidden="1" customWidth="1"/>
  </cols>
  <sheetData>
    <row r="1" spans="2:45" s="220" customFormat="1" ht="19.5" customHeight="1">
      <c r="B1" s="221" t="s">
        <v>166</v>
      </c>
      <c r="C1" s="222"/>
      <c r="D1" s="223"/>
      <c r="E1" s="223"/>
      <c r="F1" s="223"/>
      <c r="G1" s="223"/>
      <c r="H1" s="223"/>
      <c r="I1" s="223"/>
      <c r="J1" s="223"/>
      <c r="AS1" s="224"/>
    </row>
    <row r="2" spans="3:45" s="225" customFormat="1" ht="19.5" customHeight="1"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</row>
    <row r="3" spans="3:45" s="225" customFormat="1" ht="19.5" customHeight="1">
      <c r="C3" s="436" t="s">
        <v>221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</row>
    <row r="4" spans="3:45" s="225" customFormat="1" ht="19.5" customHeight="1">
      <c r="C4" s="436" t="s">
        <v>222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</row>
    <row r="5" spans="3:45" s="225" customFormat="1" ht="19.5" customHeight="1">
      <c r="C5" s="436" t="s">
        <v>167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</row>
    <row r="6" spans="2:11" s="220" customFormat="1" ht="39.75" customHeight="1">
      <c r="B6" s="226"/>
      <c r="C6" s="227"/>
      <c r="D6" s="228"/>
      <c r="J6" s="228"/>
      <c r="K6" s="228"/>
    </row>
    <row r="7" spans="2:46" s="229" customFormat="1" ht="27.75" customHeight="1">
      <c r="B7" s="230"/>
      <c r="C7" s="231" t="s">
        <v>165</v>
      </c>
      <c r="D7" s="232" t="s">
        <v>109</v>
      </c>
      <c r="E7" s="232" t="s">
        <v>148</v>
      </c>
      <c r="F7" s="232" t="s">
        <v>144</v>
      </c>
      <c r="G7" s="232" t="s">
        <v>110</v>
      </c>
      <c r="H7" s="232" t="s">
        <v>61</v>
      </c>
      <c r="I7" s="232" t="s">
        <v>147</v>
      </c>
      <c r="J7" s="232" t="s">
        <v>7</v>
      </c>
      <c r="K7" s="232" t="s">
        <v>111</v>
      </c>
      <c r="L7" s="232" t="s">
        <v>74</v>
      </c>
      <c r="M7" s="232" t="s">
        <v>112</v>
      </c>
      <c r="N7" s="232" t="s">
        <v>62</v>
      </c>
      <c r="O7" s="232" t="s">
        <v>60</v>
      </c>
      <c r="P7" s="232" t="s">
        <v>52</v>
      </c>
      <c r="Q7" s="232" t="s">
        <v>6</v>
      </c>
      <c r="R7" s="232" t="s">
        <v>63</v>
      </c>
      <c r="S7" s="232" t="s">
        <v>64</v>
      </c>
      <c r="T7" s="232" t="s">
        <v>75</v>
      </c>
      <c r="U7" s="232" t="s">
        <v>114</v>
      </c>
      <c r="V7" s="232" t="s">
        <v>76</v>
      </c>
      <c r="W7" s="232" t="s">
        <v>5</v>
      </c>
      <c r="X7" s="232" t="s">
        <v>65</v>
      </c>
      <c r="Y7" s="232" t="s">
        <v>115</v>
      </c>
      <c r="Z7" s="232" t="s">
        <v>116</v>
      </c>
      <c r="AA7" s="232" t="s">
        <v>66</v>
      </c>
      <c r="AB7" s="232" t="s">
        <v>117</v>
      </c>
      <c r="AC7" s="232" t="s">
        <v>80</v>
      </c>
      <c r="AD7" s="232" t="s">
        <v>77</v>
      </c>
      <c r="AE7" s="232" t="s">
        <v>118</v>
      </c>
      <c r="AF7" s="232" t="s">
        <v>67</v>
      </c>
      <c r="AG7" s="232" t="s">
        <v>68</v>
      </c>
      <c r="AH7" s="232" t="s">
        <v>145</v>
      </c>
      <c r="AI7" s="232" t="s">
        <v>69</v>
      </c>
      <c r="AJ7" s="232" t="s">
        <v>119</v>
      </c>
      <c r="AK7" s="232" t="s">
        <v>146</v>
      </c>
      <c r="AL7" s="232" t="s">
        <v>81</v>
      </c>
      <c r="AM7" s="232" t="s">
        <v>70</v>
      </c>
      <c r="AN7" s="232" t="s">
        <v>223</v>
      </c>
      <c r="AO7" s="232" t="s">
        <v>72</v>
      </c>
      <c r="AP7" s="232" t="s">
        <v>4</v>
      </c>
      <c r="AQ7" s="232" t="s">
        <v>73</v>
      </c>
      <c r="AR7" s="232" t="s">
        <v>168</v>
      </c>
      <c r="AS7" s="233" t="s">
        <v>169</v>
      </c>
      <c r="AT7" s="234"/>
    </row>
    <row r="8" spans="2:46" s="235" customFormat="1" ht="45" customHeight="1">
      <c r="B8" s="236"/>
      <c r="C8" s="237" t="s">
        <v>224</v>
      </c>
      <c r="D8" s="238"/>
      <c r="E8" s="239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40"/>
      <c r="AT8" s="241"/>
    </row>
    <row r="9" spans="2:46" s="229" customFormat="1" ht="16.5" customHeight="1">
      <c r="B9" s="242"/>
      <c r="C9" s="243" t="s">
        <v>225</v>
      </c>
      <c r="D9" s="244">
        <v>0</v>
      </c>
      <c r="E9" s="244">
        <v>100.46205072440945</v>
      </c>
      <c r="F9" s="244">
        <v>0</v>
      </c>
      <c r="G9" s="244">
        <v>0</v>
      </c>
      <c r="H9" s="244">
        <v>0.27964829396325463</v>
      </c>
      <c r="I9" s="244">
        <v>24.416624883840267</v>
      </c>
      <c r="J9" s="244">
        <v>1122.0158008053288</v>
      </c>
      <c r="K9" s="244">
        <v>0</v>
      </c>
      <c r="L9" s="244">
        <v>0</v>
      </c>
      <c r="M9" s="244">
        <v>0</v>
      </c>
      <c r="N9" s="244">
        <v>0</v>
      </c>
      <c r="O9" s="244">
        <v>63.02480428006806</v>
      </c>
      <c r="P9" s="244">
        <v>15542.93221710798</v>
      </c>
      <c r="Q9" s="244">
        <v>983.5721410064799</v>
      </c>
      <c r="R9" s="244">
        <v>0</v>
      </c>
      <c r="S9" s="244">
        <v>9.713556</v>
      </c>
      <c r="T9" s="244">
        <v>0</v>
      </c>
      <c r="U9" s="244">
        <v>0</v>
      </c>
      <c r="V9" s="244">
        <v>0</v>
      </c>
      <c r="W9" s="244">
        <v>441.77770411368965</v>
      </c>
      <c r="X9" s="244">
        <v>13.99275590551181</v>
      </c>
      <c r="Y9" s="244">
        <v>0</v>
      </c>
      <c r="Z9" s="244">
        <v>0</v>
      </c>
      <c r="AA9" s="244">
        <v>0</v>
      </c>
      <c r="AB9" s="244">
        <v>13.99275590551181</v>
      </c>
      <c r="AC9" s="244">
        <v>30.256058999999997</v>
      </c>
      <c r="AD9" s="244">
        <v>0.042775</v>
      </c>
      <c r="AE9" s="244">
        <v>0</v>
      </c>
      <c r="AF9" s="244">
        <v>0</v>
      </c>
      <c r="AG9" s="244">
        <v>32.604189</v>
      </c>
      <c r="AH9" s="244">
        <v>24.480682414698162</v>
      </c>
      <c r="AI9" s="244">
        <v>42.03323584688296</v>
      </c>
      <c r="AJ9" s="244">
        <v>3.825791977992519</v>
      </c>
      <c r="AK9" s="244">
        <v>72.59852270562543</v>
      </c>
      <c r="AL9" s="244">
        <v>0</v>
      </c>
      <c r="AM9" s="244">
        <v>0</v>
      </c>
      <c r="AN9" s="244">
        <v>17733.949650093924</v>
      </c>
      <c r="AO9" s="244">
        <v>0</v>
      </c>
      <c r="AP9" s="244">
        <v>27856.918813348035</v>
      </c>
      <c r="AQ9" s="244">
        <v>33.455395595800525</v>
      </c>
      <c r="AR9" s="244">
        <v>1251.559</v>
      </c>
      <c r="AS9" s="245">
        <v>32698.952087004873</v>
      </c>
      <c r="AT9" s="246"/>
    </row>
    <row r="10" spans="2:62" s="247" customFormat="1" ht="16.5" customHeight="1">
      <c r="B10" s="248"/>
      <c r="C10" s="243" t="s">
        <v>149</v>
      </c>
      <c r="D10" s="244">
        <v>0</v>
      </c>
      <c r="E10" s="244">
        <v>18.345847769028875</v>
      </c>
      <c r="F10" s="244">
        <v>0</v>
      </c>
      <c r="G10" s="244">
        <v>0</v>
      </c>
      <c r="H10" s="244">
        <v>0</v>
      </c>
      <c r="I10" s="244">
        <v>0.361624</v>
      </c>
      <c r="J10" s="244">
        <v>114.66834313370119</v>
      </c>
      <c r="K10" s="244">
        <v>0</v>
      </c>
      <c r="L10" s="244">
        <v>0</v>
      </c>
      <c r="M10" s="244">
        <v>0</v>
      </c>
      <c r="N10" s="244">
        <v>0</v>
      </c>
      <c r="O10" s="244">
        <v>2.9671297165419785</v>
      </c>
      <c r="P10" s="244">
        <v>3227.356830845223</v>
      </c>
      <c r="Q10" s="244">
        <v>555.3226675524509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494.38383376765114</v>
      </c>
      <c r="X10" s="244">
        <v>0</v>
      </c>
      <c r="Y10" s="244">
        <v>0</v>
      </c>
      <c r="Z10" s="244">
        <v>0</v>
      </c>
      <c r="AA10" s="244">
        <v>0</v>
      </c>
      <c r="AB10" s="244">
        <v>0</v>
      </c>
      <c r="AC10" s="244">
        <v>8.197638</v>
      </c>
      <c r="AD10" s="244">
        <v>0</v>
      </c>
      <c r="AE10" s="244">
        <v>0</v>
      </c>
      <c r="AF10" s="244">
        <v>0</v>
      </c>
      <c r="AG10" s="244">
        <v>3.980043</v>
      </c>
      <c r="AH10" s="244">
        <v>165.5896084986877</v>
      </c>
      <c r="AI10" s="244">
        <v>21.238732008438046</v>
      </c>
      <c r="AJ10" s="244">
        <v>1.0000524596633416</v>
      </c>
      <c r="AK10" s="244">
        <v>0</v>
      </c>
      <c r="AL10" s="244">
        <v>0</v>
      </c>
      <c r="AM10" s="244">
        <v>0</v>
      </c>
      <c r="AN10" s="244">
        <v>6519.93459849257</v>
      </c>
      <c r="AO10" s="244">
        <v>0</v>
      </c>
      <c r="AP10" s="244">
        <v>9479.890114654803</v>
      </c>
      <c r="AQ10" s="244">
        <v>34.78312335958006</v>
      </c>
      <c r="AR10" s="244">
        <v>8.238577063045511</v>
      </c>
      <c r="AS10" s="245">
        <v>10328.129382160692</v>
      </c>
      <c r="AT10" s="246"/>
      <c r="AU10" s="249"/>
      <c r="AV10" s="24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</row>
    <row r="11" spans="2:62" s="247" customFormat="1" ht="16.5" customHeight="1">
      <c r="B11" s="248"/>
      <c r="C11" s="243" t="s">
        <v>150</v>
      </c>
      <c r="D11" s="244">
        <v>0</v>
      </c>
      <c r="E11" s="244">
        <v>14.28</v>
      </c>
      <c r="F11" s="244">
        <v>0</v>
      </c>
      <c r="G11" s="244">
        <v>0</v>
      </c>
      <c r="H11" s="244">
        <v>0</v>
      </c>
      <c r="I11" s="244">
        <v>9.47828871391076</v>
      </c>
      <c r="J11" s="244">
        <v>545.5341202223833</v>
      </c>
      <c r="K11" s="244">
        <v>0</v>
      </c>
      <c r="L11" s="244">
        <v>0</v>
      </c>
      <c r="M11" s="244">
        <v>0</v>
      </c>
      <c r="N11" s="244">
        <v>0</v>
      </c>
      <c r="O11" s="244">
        <v>0.6062990672017872</v>
      </c>
      <c r="P11" s="244">
        <v>5804.555951555042</v>
      </c>
      <c r="Q11" s="244">
        <v>437.4641948725916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932.8028940729104</v>
      </c>
      <c r="X11" s="244">
        <v>13.99275590551181</v>
      </c>
      <c r="Y11" s="244">
        <v>0</v>
      </c>
      <c r="Z11" s="244">
        <v>0</v>
      </c>
      <c r="AA11" s="244">
        <v>0</v>
      </c>
      <c r="AB11" s="244">
        <v>13.99275590551181</v>
      </c>
      <c r="AC11" s="244">
        <v>0</v>
      </c>
      <c r="AD11" s="244">
        <v>0</v>
      </c>
      <c r="AE11" s="244">
        <v>0</v>
      </c>
      <c r="AF11" s="244">
        <v>0</v>
      </c>
      <c r="AG11" s="244">
        <v>16.5</v>
      </c>
      <c r="AH11" s="244">
        <v>0.07463517060367454</v>
      </c>
      <c r="AI11" s="244">
        <v>80.68948662551954</v>
      </c>
      <c r="AJ11" s="244">
        <v>3.0341638915648375</v>
      </c>
      <c r="AK11" s="244">
        <v>16.983890411421033</v>
      </c>
      <c r="AL11" s="244">
        <v>0</v>
      </c>
      <c r="AM11" s="244">
        <v>0</v>
      </c>
      <c r="AN11" s="244">
        <v>7115.763986110646</v>
      </c>
      <c r="AO11" s="244">
        <v>0</v>
      </c>
      <c r="AP11" s="244">
        <v>5200.665100973704</v>
      </c>
      <c r="AQ11" s="244">
        <v>45.51620472440944</v>
      </c>
      <c r="AR11" s="244">
        <v>161.5</v>
      </c>
      <c r="AS11" s="245">
        <v>10206.717364111466</v>
      </c>
      <c r="AT11" s="246"/>
      <c r="AU11" s="250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</row>
    <row r="12" spans="2:48" s="229" customFormat="1" ht="19.5" customHeight="1">
      <c r="B12" s="242"/>
      <c r="C12" s="251" t="s">
        <v>151</v>
      </c>
      <c r="D12" s="252">
        <v>0</v>
      </c>
      <c r="E12" s="252">
        <v>133.08789849343833</v>
      </c>
      <c r="F12" s="252">
        <v>0</v>
      </c>
      <c r="G12" s="252">
        <v>0</v>
      </c>
      <c r="H12" s="244">
        <v>0.27964829396325463</v>
      </c>
      <c r="I12" s="252">
        <v>34.25653759775103</v>
      </c>
      <c r="J12" s="252">
        <v>1782.2182641614133</v>
      </c>
      <c r="K12" s="252">
        <v>0</v>
      </c>
      <c r="L12" s="252">
        <v>0</v>
      </c>
      <c r="M12" s="252">
        <v>0</v>
      </c>
      <c r="N12" s="252">
        <v>0</v>
      </c>
      <c r="O12" s="252">
        <v>66.59823306381183</v>
      </c>
      <c r="P12" s="252">
        <v>24574.844999508245</v>
      </c>
      <c r="Q12" s="252">
        <v>1976.3590034315225</v>
      </c>
      <c r="R12" s="252">
        <v>0</v>
      </c>
      <c r="S12" s="252">
        <v>9.713556</v>
      </c>
      <c r="T12" s="252">
        <v>0</v>
      </c>
      <c r="U12" s="252">
        <v>0</v>
      </c>
      <c r="V12" s="252">
        <v>0</v>
      </c>
      <c r="W12" s="252">
        <v>1868.9644319542513</v>
      </c>
      <c r="X12" s="252">
        <v>27.98551181102362</v>
      </c>
      <c r="Y12" s="252">
        <v>0</v>
      </c>
      <c r="Z12" s="252">
        <v>0</v>
      </c>
      <c r="AA12" s="252">
        <v>0</v>
      </c>
      <c r="AB12" s="252">
        <v>27.98551181102362</v>
      </c>
      <c r="AC12" s="252">
        <v>38.453697</v>
      </c>
      <c r="AD12" s="244">
        <v>0.042775</v>
      </c>
      <c r="AE12" s="252">
        <v>0</v>
      </c>
      <c r="AF12" s="252">
        <v>0</v>
      </c>
      <c r="AG12" s="252">
        <v>53.084232</v>
      </c>
      <c r="AH12" s="252">
        <v>190.14492608398953</v>
      </c>
      <c r="AI12" s="252">
        <v>143.96145448084053</v>
      </c>
      <c r="AJ12" s="252">
        <v>7.860008329220698</v>
      </c>
      <c r="AK12" s="252">
        <v>89.58241311704646</v>
      </c>
      <c r="AL12" s="252">
        <v>0</v>
      </c>
      <c r="AM12" s="252">
        <v>0</v>
      </c>
      <c r="AN12" s="252">
        <v>31369.648234697142</v>
      </c>
      <c r="AO12" s="252">
        <v>0</v>
      </c>
      <c r="AP12" s="252">
        <v>42537.47402897654</v>
      </c>
      <c r="AQ12" s="252">
        <v>113.75472367979003</v>
      </c>
      <c r="AR12" s="252">
        <v>1421.2975770630455</v>
      </c>
      <c r="AS12" s="245">
        <v>53233.79883327703</v>
      </c>
      <c r="AT12" s="246"/>
      <c r="AU12" s="249"/>
      <c r="AV12" s="247"/>
    </row>
    <row r="13" spans="2:48" s="253" customFormat="1" ht="30" customHeight="1">
      <c r="B13" s="254"/>
      <c r="C13" s="255" t="s">
        <v>152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7">
        <v>57019.268065621225</v>
      </c>
      <c r="AT13" s="258"/>
      <c r="AU13" s="259"/>
      <c r="AV13" s="260"/>
    </row>
    <row r="14" spans="2:47" s="235" customFormat="1" ht="30" customHeight="1">
      <c r="B14" s="236"/>
      <c r="C14" s="261" t="s">
        <v>153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3"/>
      <c r="AT14" s="241"/>
      <c r="AU14" s="264"/>
    </row>
    <row r="15" spans="2:47" s="229" customFormat="1" ht="16.5" customHeight="1">
      <c r="B15" s="242"/>
      <c r="C15" s="243" t="s">
        <v>225</v>
      </c>
      <c r="D15" s="244">
        <v>0</v>
      </c>
      <c r="E15" s="244">
        <v>47.5</v>
      </c>
      <c r="F15" s="244">
        <v>0</v>
      </c>
      <c r="G15" s="244">
        <v>0</v>
      </c>
      <c r="H15" s="244">
        <v>0</v>
      </c>
      <c r="I15" s="244">
        <v>24.5</v>
      </c>
      <c r="J15" s="244">
        <v>334</v>
      </c>
      <c r="K15" s="244">
        <v>0</v>
      </c>
      <c r="L15" s="244">
        <v>0</v>
      </c>
      <c r="M15" s="244">
        <v>0</v>
      </c>
      <c r="N15" s="244">
        <v>0</v>
      </c>
      <c r="O15" s="244">
        <v>27</v>
      </c>
      <c r="P15" s="244">
        <v>6770.407571</v>
      </c>
      <c r="Q15" s="244">
        <v>513</v>
      </c>
      <c r="R15" s="244">
        <v>0</v>
      </c>
      <c r="S15" s="244">
        <v>0</v>
      </c>
      <c r="T15" s="244">
        <v>0</v>
      </c>
      <c r="U15" s="244">
        <v>0</v>
      </c>
      <c r="V15" s="244">
        <v>0</v>
      </c>
      <c r="W15" s="244">
        <v>285</v>
      </c>
      <c r="X15" s="244">
        <v>0</v>
      </c>
      <c r="Y15" s="244">
        <v>0</v>
      </c>
      <c r="Z15" s="244">
        <v>0</v>
      </c>
      <c r="AA15" s="244">
        <v>0</v>
      </c>
      <c r="AB15" s="244">
        <v>0</v>
      </c>
      <c r="AC15" s="244">
        <v>29</v>
      </c>
      <c r="AD15" s="244">
        <v>0</v>
      </c>
      <c r="AE15" s="244">
        <v>0</v>
      </c>
      <c r="AF15" s="244">
        <v>0</v>
      </c>
      <c r="AG15" s="244">
        <v>0</v>
      </c>
      <c r="AH15" s="244">
        <v>0</v>
      </c>
      <c r="AI15" s="244">
        <v>115</v>
      </c>
      <c r="AJ15" s="244">
        <v>4</v>
      </c>
      <c r="AK15" s="244">
        <v>22</v>
      </c>
      <c r="AL15" s="244">
        <v>0</v>
      </c>
      <c r="AM15" s="244">
        <v>0</v>
      </c>
      <c r="AN15" s="244">
        <v>11405.533072999999</v>
      </c>
      <c r="AO15" s="244">
        <v>0</v>
      </c>
      <c r="AP15" s="244">
        <v>16725.065501999998</v>
      </c>
      <c r="AQ15" s="244">
        <v>0</v>
      </c>
      <c r="AR15" s="244">
        <v>255</v>
      </c>
      <c r="AS15" s="245">
        <v>18278.503073</v>
      </c>
      <c r="AT15" s="246"/>
      <c r="AU15" s="247"/>
    </row>
    <row r="16" spans="2:47" s="229" customFormat="1" ht="16.5" customHeight="1">
      <c r="B16" s="248"/>
      <c r="C16" s="243" t="s">
        <v>149</v>
      </c>
      <c r="D16" s="244">
        <v>0</v>
      </c>
      <c r="E16" s="244">
        <v>160.182415</v>
      </c>
      <c r="F16" s="244">
        <v>0</v>
      </c>
      <c r="G16" s="244">
        <v>0</v>
      </c>
      <c r="H16" s="244">
        <v>0</v>
      </c>
      <c r="I16" s="244">
        <v>0</v>
      </c>
      <c r="J16" s="244">
        <v>19.56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1213.9486582774723</v>
      </c>
      <c r="Q16" s="244">
        <v>118.97</v>
      </c>
      <c r="R16" s="244">
        <v>0</v>
      </c>
      <c r="S16" s="244">
        <v>0</v>
      </c>
      <c r="T16" s="244">
        <v>0</v>
      </c>
      <c r="U16" s="244">
        <v>0</v>
      </c>
      <c r="V16" s="244">
        <v>0</v>
      </c>
      <c r="W16" s="244">
        <v>25</v>
      </c>
      <c r="X16" s="244">
        <v>0</v>
      </c>
      <c r="Y16" s="244">
        <v>0</v>
      </c>
      <c r="Z16" s="244">
        <v>0</v>
      </c>
      <c r="AA16" s="244">
        <v>0</v>
      </c>
      <c r="AB16" s="244">
        <v>0</v>
      </c>
      <c r="AC16" s="244">
        <v>2.91</v>
      </c>
      <c r="AD16" s="244">
        <v>0</v>
      </c>
      <c r="AE16" s="244">
        <v>0</v>
      </c>
      <c r="AF16" s="244">
        <v>0</v>
      </c>
      <c r="AG16" s="244">
        <v>0</v>
      </c>
      <c r="AH16" s="244">
        <v>0</v>
      </c>
      <c r="AI16" s="244">
        <v>114</v>
      </c>
      <c r="AJ16" s="244">
        <v>0</v>
      </c>
      <c r="AK16" s="244">
        <v>0</v>
      </c>
      <c r="AL16" s="244">
        <v>0</v>
      </c>
      <c r="AM16" s="244">
        <v>0</v>
      </c>
      <c r="AN16" s="244">
        <v>3605.852636493916</v>
      </c>
      <c r="AO16" s="244">
        <v>0</v>
      </c>
      <c r="AP16" s="244">
        <v>4758.036393216444</v>
      </c>
      <c r="AQ16" s="244">
        <v>0</v>
      </c>
      <c r="AR16" s="244">
        <v>0</v>
      </c>
      <c r="AS16" s="245">
        <v>5009.230051493916</v>
      </c>
      <c r="AT16" s="246"/>
      <c r="AU16" s="247"/>
    </row>
    <row r="17" spans="2:47" s="229" customFormat="1" ht="16.5" customHeight="1">
      <c r="B17" s="248"/>
      <c r="C17" s="243" t="s">
        <v>150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7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730.543224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244">
        <v>0</v>
      </c>
      <c r="Y17" s="244">
        <v>0</v>
      </c>
      <c r="Z17" s="244">
        <v>0</v>
      </c>
      <c r="AA17" s="244">
        <v>0</v>
      </c>
      <c r="AB17" s="244">
        <v>0</v>
      </c>
      <c r="AC17" s="244">
        <v>1</v>
      </c>
      <c r="AD17" s="244">
        <v>0</v>
      </c>
      <c r="AE17" s="244">
        <v>0</v>
      </c>
      <c r="AF17" s="244">
        <v>0</v>
      </c>
      <c r="AG17" s="244">
        <v>0</v>
      </c>
      <c r="AH17" s="244">
        <v>0</v>
      </c>
      <c r="AI17" s="244">
        <v>2</v>
      </c>
      <c r="AJ17" s="244">
        <v>0</v>
      </c>
      <c r="AK17" s="244">
        <v>0</v>
      </c>
      <c r="AL17" s="244">
        <v>0</v>
      </c>
      <c r="AM17" s="244">
        <v>0</v>
      </c>
      <c r="AN17" s="244">
        <v>1325.45476</v>
      </c>
      <c r="AO17" s="244">
        <v>0</v>
      </c>
      <c r="AP17" s="244">
        <v>829.042018</v>
      </c>
      <c r="AQ17" s="244">
        <v>0</v>
      </c>
      <c r="AR17" s="244">
        <v>0</v>
      </c>
      <c r="AS17" s="245">
        <v>1447.520001</v>
      </c>
      <c r="AT17" s="246"/>
      <c r="AU17" s="249"/>
    </row>
    <row r="18" spans="2:46" s="253" customFormat="1" ht="30" customHeight="1">
      <c r="B18" s="265"/>
      <c r="C18" s="251" t="s">
        <v>154</v>
      </c>
      <c r="D18" s="266">
        <v>0</v>
      </c>
      <c r="E18" s="266">
        <v>207.682415</v>
      </c>
      <c r="F18" s="266">
        <v>0</v>
      </c>
      <c r="G18" s="266">
        <v>0</v>
      </c>
      <c r="H18" s="266">
        <v>0</v>
      </c>
      <c r="I18" s="266">
        <v>24.5</v>
      </c>
      <c r="J18" s="266">
        <v>360.56</v>
      </c>
      <c r="K18" s="266">
        <v>0</v>
      </c>
      <c r="L18" s="266">
        <v>0</v>
      </c>
      <c r="M18" s="266">
        <v>0</v>
      </c>
      <c r="N18" s="266">
        <v>0</v>
      </c>
      <c r="O18" s="266">
        <v>27</v>
      </c>
      <c r="P18" s="266">
        <v>8714.899453277472</v>
      </c>
      <c r="Q18" s="266">
        <v>631.97</v>
      </c>
      <c r="R18" s="266">
        <v>0</v>
      </c>
      <c r="S18" s="266">
        <v>0</v>
      </c>
      <c r="T18" s="266">
        <v>0</v>
      </c>
      <c r="U18" s="266">
        <v>0</v>
      </c>
      <c r="V18" s="266">
        <v>0</v>
      </c>
      <c r="W18" s="266">
        <v>310</v>
      </c>
      <c r="X18" s="266">
        <v>0</v>
      </c>
      <c r="Y18" s="266">
        <v>0</v>
      </c>
      <c r="Z18" s="266">
        <v>0</v>
      </c>
      <c r="AA18" s="266">
        <v>0</v>
      </c>
      <c r="AB18" s="266">
        <v>0</v>
      </c>
      <c r="AC18" s="266">
        <v>32.91</v>
      </c>
      <c r="AD18" s="266">
        <v>0</v>
      </c>
      <c r="AE18" s="266">
        <v>0</v>
      </c>
      <c r="AF18" s="266">
        <v>0</v>
      </c>
      <c r="AG18" s="266">
        <v>0</v>
      </c>
      <c r="AH18" s="266">
        <v>0</v>
      </c>
      <c r="AI18" s="266">
        <v>231</v>
      </c>
      <c r="AJ18" s="266">
        <v>4</v>
      </c>
      <c r="AK18" s="266">
        <v>22</v>
      </c>
      <c r="AL18" s="266">
        <v>0</v>
      </c>
      <c r="AM18" s="266">
        <v>0</v>
      </c>
      <c r="AN18" s="266">
        <v>16336.840469493916</v>
      </c>
      <c r="AO18" s="266">
        <v>0</v>
      </c>
      <c r="AP18" s="266">
        <v>22312.14391321644</v>
      </c>
      <c r="AQ18" s="266">
        <v>0</v>
      </c>
      <c r="AR18" s="266">
        <v>255</v>
      </c>
      <c r="AS18" s="267">
        <v>24735.253125493917</v>
      </c>
      <c r="AT18" s="258"/>
    </row>
    <row r="19" spans="2:47" s="235" customFormat="1" ht="30" customHeight="1">
      <c r="B19" s="236"/>
      <c r="C19" s="261" t="s">
        <v>226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3"/>
      <c r="AT19" s="241"/>
      <c r="AU19" s="264"/>
    </row>
    <row r="20" spans="2:47" s="235" customFormat="1" ht="30" customHeight="1">
      <c r="B20" s="236"/>
      <c r="C20" s="261" t="s">
        <v>155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3"/>
      <c r="AT20" s="241"/>
      <c r="AU20" s="264"/>
    </row>
    <row r="21" spans="2:46" s="229" customFormat="1" ht="16.5" customHeight="1">
      <c r="B21" s="268"/>
      <c r="C21" s="243" t="s">
        <v>225</v>
      </c>
      <c r="D21" s="244">
        <v>0</v>
      </c>
      <c r="E21" s="244">
        <v>4.466661417322834</v>
      </c>
      <c r="F21" s="244">
        <v>0</v>
      </c>
      <c r="G21" s="244">
        <v>0</v>
      </c>
      <c r="H21" s="244">
        <v>1.9876115485564305</v>
      </c>
      <c r="I21" s="244">
        <v>35.37594750656168</v>
      </c>
      <c r="J21" s="244">
        <v>49.57461000000001</v>
      </c>
      <c r="K21" s="244">
        <v>0</v>
      </c>
      <c r="L21" s="244">
        <v>0</v>
      </c>
      <c r="M21" s="244">
        <v>0</v>
      </c>
      <c r="N21" s="244">
        <v>0</v>
      </c>
      <c r="O21" s="244">
        <v>67.899</v>
      </c>
      <c r="P21" s="244">
        <v>2979.633535947506</v>
      </c>
      <c r="Q21" s="244">
        <v>583.0112023123359</v>
      </c>
      <c r="R21" s="244">
        <v>0</v>
      </c>
      <c r="S21" s="244">
        <v>12.99895</v>
      </c>
      <c r="T21" s="244">
        <v>0</v>
      </c>
      <c r="U21" s="244">
        <v>0</v>
      </c>
      <c r="V21" s="244">
        <v>0.9938057742782153</v>
      </c>
      <c r="W21" s="244">
        <v>186.980922</v>
      </c>
      <c r="X21" s="244">
        <v>0</v>
      </c>
      <c r="Y21" s="244">
        <v>0</v>
      </c>
      <c r="Z21" s="244">
        <v>0</v>
      </c>
      <c r="AA21" s="244">
        <v>0</v>
      </c>
      <c r="AB21" s="244">
        <v>0</v>
      </c>
      <c r="AC21" s="244">
        <v>0</v>
      </c>
      <c r="AD21" s="244">
        <v>4</v>
      </c>
      <c r="AE21" s="244">
        <v>0</v>
      </c>
      <c r="AF21" s="244">
        <v>0</v>
      </c>
      <c r="AG21" s="244">
        <v>10</v>
      </c>
      <c r="AH21" s="244">
        <v>0</v>
      </c>
      <c r="AI21" s="244">
        <v>0</v>
      </c>
      <c r="AJ21" s="244">
        <v>0</v>
      </c>
      <c r="AK21" s="244">
        <v>0</v>
      </c>
      <c r="AL21" s="244">
        <v>0</v>
      </c>
      <c r="AM21" s="244">
        <v>0</v>
      </c>
      <c r="AN21" s="244">
        <v>8907.724360097112</v>
      </c>
      <c r="AO21" s="244">
        <v>0</v>
      </c>
      <c r="AP21" s="244">
        <v>8149.594102181101</v>
      </c>
      <c r="AQ21" s="244">
        <v>85.73808398950132</v>
      </c>
      <c r="AR21" s="244">
        <v>22</v>
      </c>
      <c r="AS21" s="245">
        <v>10550.989396387138</v>
      </c>
      <c r="AT21" s="246"/>
    </row>
    <row r="22" spans="2:46" s="229" customFormat="1" ht="16.5" customHeight="1">
      <c r="B22" s="242"/>
      <c r="C22" s="243" t="s">
        <v>149</v>
      </c>
      <c r="D22" s="244">
        <v>0</v>
      </c>
      <c r="E22" s="244">
        <v>0.9172913385826772</v>
      </c>
      <c r="F22" s="244">
        <v>0</v>
      </c>
      <c r="G22" s="244">
        <v>0</v>
      </c>
      <c r="H22" s="244">
        <v>0</v>
      </c>
      <c r="I22" s="244">
        <v>0</v>
      </c>
      <c r="J22" s="244">
        <v>12.999006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653.7091779705006</v>
      </c>
      <c r="Q22" s="244">
        <v>26.037318102362207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17.375955</v>
      </c>
      <c r="X22" s="244">
        <v>0</v>
      </c>
      <c r="Y22" s="244">
        <v>0</v>
      </c>
      <c r="Z22" s="244">
        <v>0</v>
      </c>
      <c r="AA22" s="244">
        <v>0</v>
      </c>
      <c r="AB22" s="244">
        <v>0</v>
      </c>
      <c r="AC22" s="244">
        <v>0</v>
      </c>
      <c r="AD22" s="244">
        <v>0</v>
      </c>
      <c r="AE22" s="244">
        <v>0</v>
      </c>
      <c r="AF22" s="244">
        <v>0</v>
      </c>
      <c r="AG22" s="244">
        <v>12.304089</v>
      </c>
      <c r="AH22" s="244">
        <v>0</v>
      </c>
      <c r="AI22" s="244">
        <v>0</v>
      </c>
      <c r="AJ22" s="244">
        <v>0</v>
      </c>
      <c r="AK22" s="244">
        <v>0</v>
      </c>
      <c r="AL22" s="244">
        <v>0</v>
      </c>
      <c r="AM22" s="244">
        <v>0</v>
      </c>
      <c r="AN22" s="244">
        <v>2703.328906921944</v>
      </c>
      <c r="AO22" s="244">
        <v>0</v>
      </c>
      <c r="AP22" s="244">
        <v>1520.7940750223097</v>
      </c>
      <c r="AQ22" s="244">
        <v>2.6853228346456692</v>
      </c>
      <c r="AR22" s="244">
        <v>0</v>
      </c>
      <c r="AS22" s="245">
        <v>2475.075571095172</v>
      </c>
      <c r="AT22" s="246"/>
    </row>
    <row r="23" spans="2:46" s="229" customFormat="1" ht="16.5" customHeight="1">
      <c r="B23" s="269"/>
      <c r="C23" s="243" t="s">
        <v>150</v>
      </c>
      <c r="D23" s="244">
        <v>0</v>
      </c>
      <c r="E23" s="244">
        <v>0</v>
      </c>
      <c r="F23" s="244">
        <v>0</v>
      </c>
      <c r="G23" s="244">
        <v>0</v>
      </c>
      <c r="H23" s="244">
        <v>0.49690288713910763</v>
      </c>
      <c r="I23" s="244">
        <v>1.9876062992125982</v>
      </c>
      <c r="J23" s="244">
        <v>3.729591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2584.5722113897637</v>
      </c>
      <c r="Q23" s="244">
        <v>107.90141797112861</v>
      </c>
      <c r="R23" s="244">
        <v>0</v>
      </c>
      <c r="S23" s="244">
        <v>0</v>
      </c>
      <c r="T23" s="244">
        <v>0</v>
      </c>
      <c r="U23" s="244">
        <v>0</v>
      </c>
      <c r="V23" s="244">
        <v>0.9938057742782153</v>
      </c>
      <c r="W23" s="244">
        <v>53.63060429396325</v>
      </c>
      <c r="X23" s="244">
        <v>0</v>
      </c>
      <c r="Y23" s="244">
        <v>0</v>
      </c>
      <c r="Z23" s="244">
        <v>0</v>
      </c>
      <c r="AA23" s="244">
        <v>0</v>
      </c>
      <c r="AB23" s="244">
        <v>0</v>
      </c>
      <c r="AC23" s="244">
        <v>0</v>
      </c>
      <c r="AD23" s="244">
        <v>0</v>
      </c>
      <c r="AE23" s="244">
        <v>0</v>
      </c>
      <c r="AF23" s="244">
        <v>0</v>
      </c>
      <c r="AG23" s="244">
        <v>0</v>
      </c>
      <c r="AH23" s="244">
        <v>0</v>
      </c>
      <c r="AI23" s="244">
        <v>90</v>
      </c>
      <c r="AJ23" s="244">
        <v>0</v>
      </c>
      <c r="AK23" s="244">
        <v>0</v>
      </c>
      <c r="AL23" s="244">
        <v>0</v>
      </c>
      <c r="AM23" s="244">
        <v>0</v>
      </c>
      <c r="AN23" s="244">
        <v>2325.794132547247</v>
      </c>
      <c r="AO23" s="244">
        <v>0</v>
      </c>
      <c r="AP23" s="244">
        <v>2505.95362254331</v>
      </c>
      <c r="AQ23" s="244">
        <v>3.7481154855643046</v>
      </c>
      <c r="AR23" s="244">
        <v>15</v>
      </c>
      <c r="AS23" s="245">
        <v>3846.9040050958033</v>
      </c>
      <c r="AT23" s="246"/>
    </row>
    <row r="24" spans="2:62" s="247" customFormat="1" ht="19.5" customHeight="1">
      <c r="B24" s="268"/>
      <c r="C24" s="251" t="s">
        <v>156</v>
      </c>
      <c r="D24" s="252">
        <v>0</v>
      </c>
      <c r="E24" s="252">
        <v>5.383952755905511</v>
      </c>
      <c r="F24" s="252">
        <v>0</v>
      </c>
      <c r="G24" s="252">
        <v>0</v>
      </c>
      <c r="H24" s="252">
        <v>2.484514435695538</v>
      </c>
      <c r="I24" s="252">
        <v>37.36355380577428</v>
      </c>
      <c r="J24" s="252">
        <v>66.30320700000001</v>
      </c>
      <c r="K24" s="252">
        <v>0</v>
      </c>
      <c r="L24" s="252">
        <v>0</v>
      </c>
      <c r="M24" s="252">
        <v>0</v>
      </c>
      <c r="N24" s="252">
        <v>0</v>
      </c>
      <c r="O24" s="252">
        <v>67.899</v>
      </c>
      <c r="P24" s="252">
        <v>6217.91492530777</v>
      </c>
      <c r="Q24" s="252">
        <v>716.9499383858266</v>
      </c>
      <c r="R24" s="252">
        <v>0</v>
      </c>
      <c r="S24" s="252">
        <v>12.99895</v>
      </c>
      <c r="T24" s="252">
        <v>0</v>
      </c>
      <c r="U24" s="252">
        <v>0</v>
      </c>
      <c r="V24" s="252">
        <v>1.9876115485564305</v>
      </c>
      <c r="W24" s="252">
        <v>257.98748129396324</v>
      </c>
      <c r="X24" s="252">
        <v>0</v>
      </c>
      <c r="Y24" s="252">
        <v>0</v>
      </c>
      <c r="Z24" s="252">
        <v>0</v>
      </c>
      <c r="AA24" s="252">
        <v>0</v>
      </c>
      <c r="AB24" s="252">
        <v>0</v>
      </c>
      <c r="AC24" s="252">
        <v>0</v>
      </c>
      <c r="AD24" s="252">
        <v>4</v>
      </c>
      <c r="AE24" s="252">
        <v>0</v>
      </c>
      <c r="AF24" s="252">
        <v>0</v>
      </c>
      <c r="AG24" s="252">
        <v>22.304088999999998</v>
      </c>
      <c r="AH24" s="252">
        <v>0</v>
      </c>
      <c r="AI24" s="252">
        <v>90</v>
      </c>
      <c r="AJ24" s="252">
        <v>0</v>
      </c>
      <c r="AK24" s="252">
        <v>0</v>
      </c>
      <c r="AL24" s="252">
        <v>0</v>
      </c>
      <c r="AM24" s="252">
        <v>0</v>
      </c>
      <c r="AN24" s="252">
        <v>13936.847399566304</v>
      </c>
      <c r="AO24" s="252">
        <v>0</v>
      </c>
      <c r="AP24" s="252">
        <v>12176.34179974672</v>
      </c>
      <c r="AQ24" s="252">
        <v>92.17152230971129</v>
      </c>
      <c r="AR24" s="252">
        <v>37</v>
      </c>
      <c r="AS24" s="245">
        <v>16872.968972578114</v>
      </c>
      <c r="AT24" s="246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</row>
    <row r="25" spans="2:46" s="253" customFormat="1" ht="30" customHeight="1">
      <c r="B25" s="265"/>
      <c r="C25" s="255" t="s">
        <v>157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7">
        <v>16940.32471954268</v>
      </c>
      <c r="AT25" s="258"/>
    </row>
    <row r="26" spans="2:47" s="235" customFormat="1" ht="30" customHeight="1">
      <c r="B26" s="236"/>
      <c r="C26" s="261" t="s">
        <v>158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3"/>
      <c r="AT26" s="241"/>
      <c r="AU26" s="264"/>
    </row>
    <row r="27" spans="2:46" s="229" customFormat="1" ht="16.5" customHeight="1">
      <c r="B27" s="242"/>
      <c r="C27" s="243" t="s">
        <v>225</v>
      </c>
      <c r="D27" s="244">
        <v>0</v>
      </c>
      <c r="E27" s="244">
        <v>0</v>
      </c>
      <c r="F27" s="244">
        <v>0</v>
      </c>
      <c r="G27" s="244">
        <v>0</v>
      </c>
      <c r="H27" s="244">
        <v>0.49690288713910763</v>
      </c>
      <c r="I27" s="244">
        <v>28.987606299212597</v>
      </c>
      <c r="J27" s="244">
        <v>44.670005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2497.207370177165</v>
      </c>
      <c r="Q27" s="244">
        <v>474.0016539711287</v>
      </c>
      <c r="R27" s="244">
        <v>0</v>
      </c>
      <c r="S27" s="244">
        <v>12.694803</v>
      </c>
      <c r="T27" s="244">
        <v>0</v>
      </c>
      <c r="U27" s="244">
        <v>0</v>
      </c>
      <c r="V27" s="244">
        <v>0.9938057742782153</v>
      </c>
      <c r="W27" s="244">
        <v>353.73721329396324</v>
      </c>
      <c r="X27" s="244">
        <v>0</v>
      </c>
      <c r="Y27" s="244">
        <v>0</v>
      </c>
      <c r="Z27" s="244">
        <v>0</v>
      </c>
      <c r="AA27" s="244">
        <v>0</v>
      </c>
      <c r="AB27" s="244">
        <v>0</v>
      </c>
      <c r="AC27" s="244">
        <v>0</v>
      </c>
      <c r="AD27" s="244">
        <v>4</v>
      </c>
      <c r="AE27" s="244">
        <v>0</v>
      </c>
      <c r="AF27" s="244">
        <v>0</v>
      </c>
      <c r="AG27" s="244">
        <v>209.266265</v>
      </c>
      <c r="AH27" s="244">
        <v>0</v>
      </c>
      <c r="AI27" s="244">
        <v>68</v>
      </c>
      <c r="AJ27" s="244">
        <v>0</v>
      </c>
      <c r="AK27" s="244">
        <v>0</v>
      </c>
      <c r="AL27" s="244">
        <v>0</v>
      </c>
      <c r="AM27" s="244">
        <v>0</v>
      </c>
      <c r="AN27" s="244">
        <v>6652.800557161416</v>
      </c>
      <c r="AO27" s="244">
        <v>0</v>
      </c>
      <c r="AP27" s="244">
        <v>6941.228646170602</v>
      </c>
      <c r="AQ27" s="244">
        <v>57.35775687401575</v>
      </c>
      <c r="AR27" s="244">
        <v>21</v>
      </c>
      <c r="AS27" s="245">
        <v>8683.22129280446</v>
      </c>
      <c r="AT27" s="246"/>
    </row>
    <row r="28" spans="2:46" s="229" customFormat="1" ht="16.5" customHeight="1">
      <c r="B28" s="242"/>
      <c r="C28" s="243" t="s">
        <v>149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6.656142999999999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744.6812420000001</v>
      </c>
      <c r="Q28" s="244">
        <v>16.61</v>
      </c>
      <c r="R28" s="244">
        <v>0</v>
      </c>
      <c r="S28" s="244">
        <v>13.094908</v>
      </c>
      <c r="T28" s="244">
        <v>0</v>
      </c>
      <c r="U28" s="244">
        <v>0</v>
      </c>
      <c r="V28" s="244">
        <v>0</v>
      </c>
      <c r="W28" s="244">
        <v>37.440929000000004</v>
      </c>
      <c r="X28" s="244">
        <v>0</v>
      </c>
      <c r="Y28" s="244">
        <v>0</v>
      </c>
      <c r="Z28" s="244">
        <v>0</v>
      </c>
      <c r="AA28" s="244">
        <v>0</v>
      </c>
      <c r="AB28" s="244">
        <v>0</v>
      </c>
      <c r="AC28" s="244">
        <v>0</v>
      </c>
      <c r="AD28" s="244">
        <v>0</v>
      </c>
      <c r="AE28" s="244">
        <v>0</v>
      </c>
      <c r="AF28" s="244">
        <v>0</v>
      </c>
      <c r="AG28" s="244">
        <v>0</v>
      </c>
      <c r="AH28" s="244">
        <v>0</v>
      </c>
      <c r="AI28" s="244">
        <v>0</v>
      </c>
      <c r="AJ28" s="244">
        <v>0</v>
      </c>
      <c r="AK28" s="244">
        <v>0</v>
      </c>
      <c r="AL28" s="244">
        <v>0</v>
      </c>
      <c r="AM28" s="244">
        <v>0</v>
      </c>
      <c r="AN28" s="244">
        <v>2603.376513</v>
      </c>
      <c r="AO28" s="244">
        <v>8.207</v>
      </c>
      <c r="AP28" s="244">
        <v>1275.8566230000001</v>
      </c>
      <c r="AQ28" s="244">
        <v>0</v>
      </c>
      <c r="AR28" s="244">
        <v>0</v>
      </c>
      <c r="AS28" s="245">
        <v>2352.961679</v>
      </c>
      <c r="AT28" s="246"/>
    </row>
    <row r="29" spans="2:46" s="229" customFormat="1" ht="16.5" customHeight="1">
      <c r="B29" s="269"/>
      <c r="C29" s="243" t="s">
        <v>150</v>
      </c>
      <c r="D29" s="244">
        <v>0</v>
      </c>
      <c r="E29" s="244">
        <v>1.383952755905512</v>
      </c>
      <c r="F29" s="244">
        <v>0</v>
      </c>
      <c r="G29" s="244">
        <v>0</v>
      </c>
      <c r="H29" s="244">
        <v>1.9876115485564305</v>
      </c>
      <c r="I29" s="244">
        <v>8.375947506561682</v>
      </c>
      <c r="J29" s="244">
        <v>14.978903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2877.4296645393692</v>
      </c>
      <c r="Q29" s="244">
        <v>416.7045881653544</v>
      </c>
      <c r="R29" s="244">
        <v>0</v>
      </c>
      <c r="S29" s="244">
        <v>0</v>
      </c>
      <c r="T29" s="244">
        <v>0</v>
      </c>
      <c r="U29" s="244">
        <v>0</v>
      </c>
      <c r="V29" s="244">
        <v>0.9938057742782153</v>
      </c>
      <c r="W29" s="244">
        <v>138.279339</v>
      </c>
      <c r="X29" s="244">
        <v>0</v>
      </c>
      <c r="Y29" s="244">
        <v>0</v>
      </c>
      <c r="Z29" s="244">
        <v>0</v>
      </c>
      <c r="AA29" s="244">
        <v>0</v>
      </c>
      <c r="AB29" s="244">
        <v>0</v>
      </c>
      <c r="AC29" s="244">
        <v>0</v>
      </c>
      <c r="AD29" s="244">
        <v>0</v>
      </c>
      <c r="AE29" s="244">
        <v>0</v>
      </c>
      <c r="AF29" s="244">
        <v>0</v>
      </c>
      <c r="AG29" s="244">
        <v>0</v>
      </c>
      <c r="AH29" s="244">
        <v>0</v>
      </c>
      <c r="AI29" s="244">
        <v>0</v>
      </c>
      <c r="AJ29" s="244">
        <v>0</v>
      </c>
      <c r="AK29" s="244">
        <v>0</v>
      </c>
      <c r="AL29" s="244">
        <v>0</v>
      </c>
      <c r="AM29" s="244">
        <v>0</v>
      </c>
      <c r="AN29" s="244">
        <v>5645.8828859895</v>
      </c>
      <c r="AO29" s="244">
        <v>0</v>
      </c>
      <c r="AP29" s="244">
        <v>5302.334950801839</v>
      </c>
      <c r="AQ29" s="244">
        <v>53.42340682414698</v>
      </c>
      <c r="AR29" s="244">
        <v>17</v>
      </c>
      <c r="AS29" s="245">
        <v>7239.387527952756</v>
      </c>
      <c r="AT29" s="246"/>
    </row>
    <row r="30" spans="2:46" s="229" customFormat="1" ht="19.5" customHeight="1">
      <c r="B30" s="242"/>
      <c r="C30" s="251" t="s">
        <v>159</v>
      </c>
      <c r="D30" s="252">
        <v>0</v>
      </c>
      <c r="E30" s="252">
        <v>1.383952755905512</v>
      </c>
      <c r="F30" s="252">
        <v>0</v>
      </c>
      <c r="G30" s="252">
        <v>0</v>
      </c>
      <c r="H30" s="252">
        <v>2.484514435695538</v>
      </c>
      <c r="I30" s="252">
        <v>37.36355380577428</v>
      </c>
      <c r="J30" s="252">
        <v>66.305051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2">
        <v>6119.3182767165345</v>
      </c>
      <c r="Q30" s="252">
        <v>907.3162421364831</v>
      </c>
      <c r="R30" s="252">
        <v>0</v>
      </c>
      <c r="S30" s="252">
        <v>25.789711</v>
      </c>
      <c r="T30" s="252">
        <v>0</v>
      </c>
      <c r="U30" s="252">
        <v>0</v>
      </c>
      <c r="V30" s="252">
        <v>1.9876115485564305</v>
      </c>
      <c r="W30" s="252">
        <v>529.4574812939632</v>
      </c>
      <c r="X30" s="252">
        <v>0</v>
      </c>
      <c r="Y30" s="252">
        <v>0</v>
      </c>
      <c r="Z30" s="252">
        <v>0</v>
      </c>
      <c r="AA30" s="252">
        <v>0</v>
      </c>
      <c r="AB30" s="252">
        <v>0</v>
      </c>
      <c r="AC30" s="252">
        <v>0</v>
      </c>
      <c r="AD30" s="252">
        <v>4</v>
      </c>
      <c r="AE30" s="252">
        <v>0</v>
      </c>
      <c r="AF30" s="252">
        <v>0</v>
      </c>
      <c r="AG30" s="252">
        <v>209.266265</v>
      </c>
      <c r="AH30" s="252">
        <v>0</v>
      </c>
      <c r="AI30" s="252">
        <v>68</v>
      </c>
      <c r="AJ30" s="252">
        <v>0</v>
      </c>
      <c r="AK30" s="252">
        <v>0</v>
      </c>
      <c r="AL30" s="252">
        <v>0</v>
      </c>
      <c r="AM30" s="252">
        <v>0</v>
      </c>
      <c r="AN30" s="252">
        <v>14902.059956150915</v>
      </c>
      <c r="AO30" s="252">
        <v>8.207</v>
      </c>
      <c r="AP30" s="252">
        <v>13519.420219972442</v>
      </c>
      <c r="AQ30" s="252">
        <v>110.78116369816273</v>
      </c>
      <c r="AR30" s="252">
        <v>38</v>
      </c>
      <c r="AS30" s="245">
        <v>18275.570499757217</v>
      </c>
      <c r="AT30" s="246"/>
    </row>
    <row r="31" spans="2:46" s="253" customFormat="1" ht="30" customHeight="1">
      <c r="B31" s="265"/>
      <c r="C31" s="255" t="s">
        <v>160</v>
      </c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7">
        <v>18342.74353449475</v>
      </c>
      <c r="AT31" s="258"/>
    </row>
    <row r="32" spans="2:48" s="229" customFormat="1" ht="30" customHeight="1">
      <c r="B32" s="242"/>
      <c r="C32" s="251" t="s">
        <v>161</v>
      </c>
      <c r="D32" s="252">
        <v>0</v>
      </c>
      <c r="E32" s="252">
        <v>6.767905511811024</v>
      </c>
      <c r="F32" s="252">
        <v>0</v>
      </c>
      <c r="G32" s="252">
        <v>0</v>
      </c>
      <c r="H32" s="252">
        <v>4.969028871391076</v>
      </c>
      <c r="I32" s="252">
        <v>74.72710761154856</v>
      </c>
      <c r="J32" s="252">
        <v>132.60825800000003</v>
      </c>
      <c r="K32" s="252">
        <v>0</v>
      </c>
      <c r="L32" s="252">
        <v>0</v>
      </c>
      <c r="M32" s="252">
        <v>0</v>
      </c>
      <c r="N32" s="252">
        <v>0</v>
      </c>
      <c r="O32" s="252">
        <v>67.899</v>
      </c>
      <c r="P32" s="252">
        <v>12337.233202024305</v>
      </c>
      <c r="Q32" s="252">
        <v>1624.2661805223097</v>
      </c>
      <c r="R32" s="252">
        <v>0</v>
      </c>
      <c r="S32" s="252">
        <v>38.788661000000005</v>
      </c>
      <c r="T32" s="252">
        <v>0</v>
      </c>
      <c r="U32" s="252">
        <v>0</v>
      </c>
      <c r="V32" s="252">
        <v>3.975223097112861</v>
      </c>
      <c r="W32" s="252">
        <v>787.4449625879264</v>
      </c>
      <c r="X32" s="252">
        <v>0</v>
      </c>
      <c r="Y32" s="252">
        <v>0</v>
      </c>
      <c r="Z32" s="252">
        <v>0</v>
      </c>
      <c r="AA32" s="252">
        <v>0</v>
      </c>
      <c r="AB32" s="252">
        <v>0</v>
      </c>
      <c r="AC32" s="252">
        <v>0</v>
      </c>
      <c r="AD32" s="252">
        <v>8</v>
      </c>
      <c r="AE32" s="252">
        <v>0</v>
      </c>
      <c r="AF32" s="252">
        <v>0</v>
      </c>
      <c r="AG32" s="252">
        <v>231.570354</v>
      </c>
      <c r="AH32" s="252">
        <v>0</v>
      </c>
      <c r="AI32" s="252">
        <v>158</v>
      </c>
      <c r="AJ32" s="252">
        <v>0</v>
      </c>
      <c r="AK32" s="252">
        <v>0</v>
      </c>
      <c r="AL32" s="252">
        <v>0</v>
      </c>
      <c r="AM32" s="252">
        <v>0</v>
      </c>
      <c r="AN32" s="252">
        <v>28838.90735571722</v>
      </c>
      <c r="AO32" s="252">
        <v>8.207</v>
      </c>
      <c r="AP32" s="252">
        <v>25695.762019719165</v>
      </c>
      <c r="AQ32" s="252">
        <v>202.95268600787404</v>
      </c>
      <c r="AR32" s="252">
        <v>75</v>
      </c>
      <c r="AS32" s="245">
        <v>35148.53947233533</v>
      </c>
      <c r="AT32" s="246"/>
      <c r="AV32" s="249"/>
    </row>
    <row r="33" spans="2:46" s="229" customFormat="1" ht="16.5" customHeight="1">
      <c r="B33" s="268"/>
      <c r="C33" s="270" t="s">
        <v>227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2">
        <v>14</v>
      </c>
      <c r="AT33" s="246"/>
    </row>
    <row r="34" spans="2:46" s="229" customFormat="1" ht="30" customHeight="1">
      <c r="B34" s="242"/>
      <c r="C34" s="273" t="s">
        <v>162</v>
      </c>
      <c r="D34" s="252">
        <v>0</v>
      </c>
      <c r="E34" s="252">
        <v>347.53821900524935</v>
      </c>
      <c r="F34" s="252">
        <v>0</v>
      </c>
      <c r="G34" s="252">
        <v>0</v>
      </c>
      <c r="H34" s="252">
        <v>5.248677165354331</v>
      </c>
      <c r="I34" s="252">
        <v>133.4836452092996</v>
      </c>
      <c r="J34" s="252">
        <v>2275.3865221614133</v>
      </c>
      <c r="K34" s="252">
        <v>0</v>
      </c>
      <c r="L34" s="252">
        <v>0</v>
      </c>
      <c r="M34" s="252">
        <v>0</v>
      </c>
      <c r="N34" s="252">
        <v>0</v>
      </c>
      <c r="O34" s="252">
        <v>161.49723306381185</v>
      </c>
      <c r="P34" s="252">
        <v>45626.97765481002</v>
      </c>
      <c r="Q34" s="252">
        <v>4232.595183953832</v>
      </c>
      <c r="R34" s="252">
        <v>0</v>
      </c>
      <c r="S34" s="252">
        <v>48.502217</v>
      </c>
      <c r="T34" s="252">
        <v>0</v>
      </c>
      <c r="U34" s="252">
        <v>0</v>
      </c>
      <c r="V34" s="252">
        <v>3.975223097112861</v>
      </c>
      <c r="W34" s="252">
        <v>2966.409394542178</v>
      </c>
      <c r="X34" s="252">
        <v>27.98551181102362</v>
      </c>
      <c r="Y34" s="252">
        <v>0</v>
      </c>
      <c r="Z34" s="252">
        <v>0</v>
      </c>
      <c r="AA34" s="252">
        <v>0</v>
      </c>
      <c r="AB34" s="252">
        <v>27.98551181102362</v>
      </c>
      <c r="AC34" s="252">
        <v>71.363697</v>
      </c>
      <c r="AD34" s="252">
        <v>8.042775</v>
      </c>
      <c r="AE34" s="252">
        <v>0</v>
      </c>
      <c r="AF34" s="252">
        <v>0</v>
      </c>
      <c r="AG34" s="252">
        <v>284.654586</v>
      </c>
      <c r="AH34" s="252">
        <v>190.14492608398953</v>
      </c>
      <c r="AI34" s="252">
        <v>532.9614544808405</v>
      </c>
      <c r="AJ34" s="252">
        <v>11.860008329220697</v>
      </c>
      <c r="AK34" s="252">
        <v>111.58241311704646</v>
      </c>
      <c r="AL34" s="252">
        <v>0</v>
      </c>
      <c r="AM34" s="252">
        <v>0</v>
      </c>
      <c r="AN34" s="252">
        <v>76545.39605990828</v>
      </c>
      <c r="AO34" s="252">
        <v>8.207</v>
      </c>
      <c r="AP34" s="252">
        <v>90545.37996191214</v>
      </c>
      <c r="AQ34" s="252">
        <v>316.70740968766404</v>
      </c>
      <c r="AR34" s="252">
        <v>1751.2975770630455</v>
      </c>
      <c r="AS34" s="245">
        <v>113131.59143110628</v>
      </c>
      <c r="AT34" s="246"/>
    </row>
    <row r="35" spans="2:46" s="229" customFormat="1" ht="30" customHeight="1">
      <c r="B35" s="242"/>
      <c r="C35" s="243" t="s">
        <v>163</v>
      </c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45">
        <v>117051.58944515258</v>
      </c>
      <c r="AT35" s="246"/>
    </row>
    <row r="36" spans="2:46" s="235" customFormat="1" ht="30" customHeight="1">
      <c r="B36" s="274"/>
      <c r="C36" s="261" t="s">
        <v>164</v>
      </c>
      <c r="D36" s="262"/>
      <c r="E36" s="275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76"/>
      <c r="AT36" s="241"/>
    </row>
    <row r="37" spans="2:46" s="229" customFormat="1" ht="16.5" customHeight="1">
      <c r="B37" s="268"/>
      <c r="C37" s="270" t="s">
        <v>228</v>
      </c>
      <c r="D37" s="244">
        <v>0</v>
      </c>
      <c r="E37" s="244">
        <v>2.326144758982186</v>
      </c>
      <c r="F37" s="244">
        <v>0</v>
      </c>
      <c r="G37" s="244">
        <v>0</v>
      </c>
      <c r="H37" s="244">
        <v>0</v>
      </c>
      <c r="I37" s="244">
        <v>0.05799158741630708</v>
      </c>
      <c r="J37" s="244">
        <v>25.01445748424462</v>
      </c>
      <c r="K37" s="244">
        <v>0</v>
      </c>
      <c r="L37" s="244">
        <v>0</v>
      </c>
      <c r="M37" s="244">
        <v>0</v>
      </c>
      <c r="N37" s="244">
        <v>2E-06</v>
      </c>
      <c r="O37" s="244">
        <v>0.0036502477140000003</v>
      </c>
      <c r="P37" s="244">
        <v>386.89280968690736</v>
      </c>
      <c r="Q37" s="244">
        <v>24.28389001959948</v>
      </c>
      <c r="R37" s="244">
        <v>0</v>
      </c>
      <c r="S37" s="244">
        <v>0.18331599999999998</v>
      </c>
      <c r="T37" s="244">
        <v>0</v>
      </c>
      <c r="U37" s="244">
        <v>0</v>
      </c>
      <c r="V37" s="244">
        <v>0</v>
      </c>
      <c r="W37" s="244">
        <v>26.559831808924933</v>
      </c>
      <c r="X37" s="244">
        <v>0</v>
      </c>
      <c r="Y37" s="244">
        <v>0</v>
      </c>
      <c r="Z37" s="244">
        <v>0</v>
      </c>
      <c r="AA37" s="244">
        <v>0</v>
      </c>
      <c r="AB37" s="244">
        <v>0</v>
      </c>
      <c r="AC37" s="244">
        <v>0</v>
      </c>
      <c r="AD37" s="244">
        <v>8E-05</v>
      </c>
      <c r="AE37" s="244">
        <v>0</v>
      </c>
      <c r="AF37" s="244">
        <v>0</v>
      </c>
      <c r="AG37" s="244">
        <v>0.402313</v>
      </c>
      <c r="AH37" s="244">
        <v>1.2728235695595802</v>
      </c>
      <c r="AI37" s="244">
        <v>5.9396323019588815</v>
      </c>
      <c r="AJ37" s="244">
        <v>0.000435660224</v>
      </c>
      <c r="AK37" s="244">
        <v>0.152101457814</v>
      </c>
      <c r="AL37" s="244">
        <v>0</v>
      </c>
      <c r="AM37" s="244">
        <v>0</v>
      </c>
      <c r="AN37" s="244">
        <v>1416.2494261824802</v>
      </c>
      <c r="AO37" s="244">
        <v>0</v>
      </c>
      <c r="AP37" s="244">
        <v>1750.2744463725087</v>
      </c>
      <c r="AQ37" s="244">
        <v>0.5344476780031496</v>
      </c>
      <c r="AR37" s="244">
        <v>1.92745685266</v>
      </c>
      <c r="AS37" s="245">
        <v>1821.0376283344988</v>
      </c>
      <c r="AT37" s="246"/>
    </row>
    <row r="38" spans="2:46" s="229" customFormat="1" ht="16.5" customHeight="1">
      <c r="B38" s="277"/>
      <c r="C38" s="278" t="s">
        <v>229</v>
      </c>
      <c r="D38" s="244">
        <v>0</v>
      </c>
      <c r="E38" s="244">
        <v>11.50223456492282</v>
      </c>
      <c r="F38" s="244">
        <v>0</v>
      </c>
      <c r="G38" s="244">
        <v>2E-06</v>
      </c>
      <c r="H38" s="244">
        <v>0</v>
      </c>
      <c r="I38" s="244">
        <v>0.13344305645159316</v>
      </c>
      <c r="J38" s="244">
        <v>15.370383278120608</v>
      </c>
      <c r="K38" s="244">
        <v>0</v>
      </c>
      <c r="L38" s="244">
        <v>0</v>
      </c>
      <c r="M38" s="244">
        <v>0</v>
      </c>
      <c r="N38" s="244">
        <v>0</v>
      </c>
      <c r="O38" s="244">
        <v>3.295343141460268</v>
      </c>
      <c r="P38" s="244">
        <v>460.7683515409082</v>
      </c>
      <c r="Q38" s="244">
        <v>23.29112390160917</v>
      </c>
      <c r="R38" s="244">
        <v>0</v>
      </c>
      <c r="S38" s="244">
        <v>0.065654</v>
      </c>
      <c r="T38" s="244">
        <v>0</v>
      </c>
      <c r="U38" s="244">
        <v>0</v>
      </c>
      <c r="V38" s="244">
        <v>0</v>
      </c>
      <c r="W38" s="244">
        <v>21.014374897939632</v>
      </c>
      <c r="X38" s="244">
        <v>0</v>
      </c>
      <c r="Y38" s="244">
        <v>0</v>
      </c>
      <c r="Z38" s="244">
        <v>0</v>
      </c>
      <c r="AA38" s="244">
        <v>0</v>
      </c>
      <c r="AB38" s="244">
        <v>0</v>
      </c>
      <c r="AC38" s="244">
        <v>0.377808432668</v>
      </c>
      <c r="AD38" s="244">
        <v>0.0008</v>
      </c>
      <c r="AE38" s="244">
        <v>0</v>
      </c>
      <c r="AF38" s="244">
        <v>0</v>
      </c>
      <c r="AG38" s="244">
        <v>1.363653</v>
      </c>
      <c r="AH38" s="244">
        <v>6.5E-05</v>
      </c>
      <c r="AI38" s="244">
        <v>8.684845</v>
      </c>
      <c r="AJ38" s="244">
        <v>0.0016950000000000001</v>
      </c>
      <c r="AK38" s="244">
        <v>3.2363346940337028</v>
      </c>
      <c r="AL38" s="244">
        <v>0</v>
      </c>
      <c r="AM38" s="244">
        <v>0</v>
      </c>
      <c r="AN38" s="244">
        <v>802.4871521776599</v>
      </c>
      <c r="AO38" s="244">
        <v>0</v>
      </c>
      <c r="AP38" s="244">
        <v>742.110388342854</v>
      </c>
      <c r="AQ38" s="244">
        <v>0.39877031586299216</v>
      </c>
      <c r="AR38" s="244">
        <v>24.66423</v>
      </c>
      <c r="AS38" s="245">
        <v>1059.3833261722455</v>
      </c>
      <c r="AT38" s="279"/>
    </row>
    <row r="39" spans="2:46" s="280" customFormat="1" ht="59.25" customHeight="1">
      <c r="B39" s="281"/>
      <c r="C39" s="437" t="s">
        <v>230</v>
      </c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282"/>
    </row>
    <row r="40" spans="2:44" s="229" customFormat="1" ht="18" customHeight="1">
      <c r="B40" s="283" t="s">
        <v>231</v>
      </c>
      <c r="C40" s="251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</row>
  </sheetData>
  <sheetProtection formatCells="0" formatColumns="0"/>
  <mergeCells count="5">
    <mergeCell ref="C2:AS2"/>
    <mergeCell ref="C3:AS3"/>
    <mergeCell ref="C4:AS4"/>
    <mergeCell ref="C5:AS5"/>
    <mergeCell ref="C39:AS39"/>
  </mergeCells>
  <conditionalFormatting sqref="AS25 AS31 AS35 AS33 AS9:AS13 D15:AS18 D21:AS24 D27:AS30 D32:AS32 D34:AS34 D37:AS38 D9:AR12">
    <cfRule type="expression" priority="3" dxfId="0" stopIfTrue="1">
      <formula>AND(D9&lt;&gt;"",OR(D9&lt;0,NOT(ISNUMBER(D9))))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0" r:id="rId1"/>
  <headerFooter alignWithMargins="0">
    <oddFooter>&amp;C2010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3"/>
    <pageSetUpPr fitToPage="1"/>
  </sheetPr>
  <dimension ref="A1:BN58"/>
  <sheetViews>
    <sheetView zoomScale="60" zoomScaleNormal="60" zoomScalePageLayoutView="0" workbookViewId="0" topLeftCell="A1">
      <pane xSplit="3" ySplit="13" topLeftCell="AI38" activePane="bottomRight" state="frozen"/>
      <selection pane="topLeft"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00390625" defaultRowHeight="12"/>
  <cols>
    <col min="1" max="1" width="2.75390625" style="49" customWidth="1"/>
    <col min="2" max="2" width="9.125" style="49" customWidth="1"/>
    <col min="3" max="3" width="37.375" style="49" customWidth="1"/>
    <col min="4" max="15" width="9.125" style="49" customWidth="1"/>
    <col min="16" max="16" width="15.625" style="49" bestFit="1" customWidth="1"/>
    <col min="17" max="17" width="10.00390625" style="49" bestFit="1" customWidth="1"/>
    <col min="18" max="33" width="9.125" style="49" customWidth="1"/>
    <col min="34" max="34" width="11.75390625" style="49" bestFit="1" customWidth="1"/>
    <col min="35" max="35" width="11.75390625" style="49" customWidth="1"/>
    <col min="36" max="16384" width="9.125" style="49" customWidth="1"/>
  </cols>
  <sheetData>
    <row r="1" spans="1:33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33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33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33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108</v>
      </c>
      <c r="Q4" s="206">
        <v>0.005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35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35" s="5" customFormat="1" ht="18" customHeight="1">
      <c r="A6" s="11"/>
      <c r="B6" s="11" t="s">
        <v>78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33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33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33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33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2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5" s="22" customFormat="1" ht="49.5" customHeight="1">
      <c r="A12" s="19"/>
      <c r="B12" s="20"/>
      <c r="C12" s="21"/>
      <c r="D12" s="440" t="s">
        <v>4</v>
      </c>
      <c r="E12" s="438" t="s">
        <v>52</v>
      </c>
      <c r="F12" s="438" t="s">
        <v>5</v>
      </c>
      <c r="G12" s="438" t="s">
        <v>6</v>
      </c>
      <c r="H12" s="438" t="s">
        <v>7</v>
      </c>
      <c r="I12" s="438" t="s">
        <v>146</v>
      </c>
      <c r="J12" s="442" t="s">
        <v>84</v>
      </c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4"/>
      <c r="AS12" s="438" t="s">
        <v>8</v>
      </c>
    </row>
    <row r="13" spans="1:45" s="22" customFormat="1" ht="27.75" customHeight="1">
      <c r="A13" s="23"/>
      <c r="B13" s="24" t="s">
        <v>3</v>
      </c>
      <c r="C13" s="25"/>
      <c r="D13" s="441"/>
      <c r="E13" s="439"/>
      <c r="F13" s="439"/>
      <c r="G13" s="439"/>
      <c r="H13" s="439"/>
      <c r="I13" s="439"/>
      <c r="J13" s="26" t="s">
        <v>109</v>
      </c>
      <c r="K13" s="26" t="s">
        <v>144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145</v>
      </c>
      <c r="AJ13" s="26" t="s">
        <v>69</v>
      </c>
      <c r="AK13" s="26" t="s">
        <v>119</v>
      </c>
      <c r="AL13" s="26" t="s">
        <v>81</v>
      </c>
      <c r="AM13" s="26" t="s">
        <v>121</v>
      </c>
      <c r="AN13" s="26" t="s">
        <v>70</v>
      </c>
      <c r="AO13" s="26" t="s">
        <v>71</v>
      </c>
      <c r="AP13" s="26" t="s">
        <v>72</v>
      </c>
      <c r="AQ13" s="26" t="s">
        <v>73</v>
      </c>
      <c r="AR13" s="26" t="s">
        <v>122</v>
      </c>
      <c r="AS13" s="439"/>
    </row>
    <row r="14" spans="1:48" s="22" customFormat="1" ht="18" customHeight="1">
      <c r="A14" s="27"/>
      <c r="B14" s="28" t="s">
        <v>20</v>
      </c>
      <c r="C14" s="29"/>
      <c r="D14" s="30"/>
      <c r="E14" s="30" t="s">
        <v>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105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+IF(1!AT13&lt;&gt;"",IF((1+OUT_1_Check!$Q$4)*SUM(1!D13:AS13)&lt;2*1!AT13,1,IF((1-OUT_1_Check!$Q$4)*SUM(1!D13:AS13)&gt;2*1!AT13,1,0)),IF(SUM(1!D13:AS13)&lt;&gt;0,1,0))</f>
        <v>1</v>
      </c>
      <c r="AT16" s="82"/>
      <c r="AV16" s="31"/>
    </row>
    <row r="17" spans="1:66" s="31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+IF(1!AT14&lt;&gt;"",IF((1+OUT_1_Check!$Q$4)*SUM(1!D14:AS14)&lt;2*1!AT14,1,IF((1-OUT_1_Check!$Q$4)*SUM(1!D14:AS14)&gt;2*1!AT14,1,0)),IF(SUM(1!D14:AS14)&lt;&gt;0,1,0))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107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+IF(1!AT15&lt;&gt;"",IF((1+OUT_1_Check!$Q$4)*SUM(1!D15:AS15)&lt;2*1!AT15,1,IF((1-OUT_1_Check!$Q$4)*SUM(1!D15:AS15)&gt;2*1!AT15,1,0)),IF(SUM(1!D15:AS15)&lt;&gt;0,1,0))</f>
        <v>1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48" s="22" customFormat="1" ht="18" customHeight="1">
      <c r="A19" s="32"/>
      <c r="B19" s="34" t="s">
        <v>10</v>
      </c>
      <c r="C19" s="34"/>
      <c r="D19" s="52">
        <f>+IF(1!D16&lt;&gt;"",IF((1+OUT_1_Check!$Q$4)*SUM(1!D13:D15)&lt;1!D16,1,IF((1-OUT_1_Check!$Q$4)*SUM(1!D13:D15)&gt;1!D16,1,0)),IF(SUM(1!D13:D15)&lt;&gt;0,1,0))</f>
        <v>0</v>
      </c>
      <c r="E19" s="52">
        <f>+IF(1!E16&lt;&gt;"",IF((1+OUT_1_Check!$Q$4)*SUM(1!E13:E15)&lt;1!E16,1,IF((1-OUT_1_Check!$Q$4)*SUM(1!E13:E15)&gt;1!E16,1,0)),IF(SUM(1!E13:E15)&lt;&gt;0,1,0))</f>
        <v>1</v>
      </c>
      <c r="F19" s="52">
        <f>+IF(1!F16&lt;&gt;"",IF((1+OUT_1_Check!$Q$4)*SUM(1!F13:F15)&lt;1!F16,1,IF((1-OUT_1_Check!$Q$4)*SUM(1!F13:F15)&gt;1!F16,1,0)),IF(SUM(1!F13:F15)&lt;&gt;0,1,0))</f>
        <v>0</v>
      </c>
      <c r="G19" s="52">
        <f>+IF(1!G16&lt;&gt;"",IF((1+OUT_1_Check!$Q$4)*SUM(1!G13:G15)&lt;1!G16,1,IF((1-OUT_1_Check!$Q$4)*SUM(1!G13:G15)&gt;1!G16,1,0)),IF(SUM(1!G13:G15)&lt;&gt;0,1,0))</f>
        <v>0</v>
      </c>
      <c r="H19" s="52">
        <f>+IF(1!H16&lt;&gt;"",IF((1+OUT_1_Check!$Q$4)*SUM(1!H13:H15)&lt;1!H16,1,IF((1-OUT_1_Check!$Q$4)*SUM(1!H13:H15)&gt;1!H16,1,0)),IF(SUM(1!H13:H15)&lt;&gt;0,1,0))</f>
        <v>0</v>
      </c>
      <c r="I19" s="52">
        <f>+IF(1!I16&lt;&gt;"",IF((1+OUT_1_Check!$Q$4)*SUM(1!I13:I15)&lt;1!I16,1,IF((1-OUT_1_Check!$Q$4)*SUM(1!I13:I15)&gt;1!I16,1,0)),IF(SUM(1!I13:I15)&lt;&gt;0,1,0))</f>
        <v>1</v>
      </c>
      <c r="J19" s="52">
        <f>+IF(1!J16&lt;&gt;"",IF((1+OUT_1_Check!$Q$4)*SUM(1!J13:J15)&lt;1!J16,1,IF((1-OUT_1_Check!$Q$4)*SUM(1!J13:J15)&gt;1!J16,1,0)),IF(SUM(1!J13:J15)&lt;&gt;0,1,0))</f>
        <v>1</v>
      </c>
      <c r="K19" s="52">
        <f>+IF(1!L16&lt;&gt;"",IF((1+OUT_1_Check!$Q$4)*SUM(1!L13:L15)&lt;1!L16,1,IF((1-OUT_1_Check!$Q$4)*SUM(1!L13:L15)&gt;1!L16,1,0)),IF(SUM(1!L13:L15)&lt;&gt;0,1,0))</f>
        <v>0</v>
      </c>
      <c r="L19" s="52">
        <f>+IF(1!M16&lt;&gt;"",IF((1+OUT_1_Check!$Q$4)*SUM(1!M13:M15)&lt;1!M16,1,IF((1-OUT_1_Check!$Q$4)*SUM(1!M13:M15)&gt;1!M16,1,0)),IF(SUM(1!M13:M15)&lt;&gt;0,1,0))</f>
        <v>0</v>
      </c>
      <c r="M19" s="52">
        <f>+IF(1!N16&lt;&gt;"",IF((1+OUT_1_Check!$Q$4)*SUM(1!N13:N15)&lt;1!N16,1,IF((1-OUT_1_Check!$Q$4)*SUM(1!N13:N15)&gt;1!N16,1,0)),IF(SUM(1!N13:N15)&lt;&gt;0,1,0))</f>
        <v>0</v>
      </c>
      <c r="N19" s="52">
        <f>+IF(1!P16&lt;&gt;"",IF((1+OUT_1_Check!$Q$4)*SUM(1!P13:P15)&lt;1!P16,1,IF((1-OUT_1_Check!$Q$4)*SUM(1!P13:P15)&gt;1!P16,1,0)),IF(SUM(1!P13:P15)&lt;&gt;0,1,0))</f>
        <v>1</v>
      </c>
      <c r="O19" s="52">
        <f>+IF(1!Q16&lt;&gt;"",IF((1+OUT_1_Check!$Q$4)*SUM(1!Q13:Q15)&lt;1!Q16,1,IF((1-OUT_1_Check!$Q$4)*SUM(1!Q13:Q15)&gt;1!Q16,1,0)),IF(SUM(1!Q13:Q15)&lt;&gt;0,1,0))</f>
        <v>1</v>
      </c>
      <c r="P19" s="52">
        <f>+IF(1!R16&lt;&gt;"",IF((1+OUT_1_Check!$Q$4)*SUM(1!R13:R15)&lt;1!R16,1,IF((1-OUT_1_Check!$Q$4)*SUM(1!R13:R15)&gt;1!R16,1,0)),IF(SUM(1!R13:R15)&lt;&gt;0,1,0))</f>
        <v>0</v>
      </c>
      <c r="Q19" s="52">
        <f>+IF(1!S16&lt;&gt;"",IF((1+OUT_1_Check!$Q$4)*SUM(1!S13:S15)&lt;1!S16,1,IF((1-OUT_1_Check!$Q$4)*SUM(1!S13:S15)&gt;1!S16,1,0)),IF(SUM(1!S13:S15)&lt;&gt;0,1,0))</f>
        <v>0</v>
      </c>
      <c r="R19" s="52">
        <f>+IF(1!T16&lt;&gt;"",IF((1+OUT_1_Check!$Q$4)*SUM(1!T13:T15)&lt;1!T16,1,IF((1-OUT_1_Check!$Q$4)*SUM(1!T13:T15)&gt;1!T16,1,0)),IF(SUM(1!T13:T15)&lt;&gt;0,1,0))</f>
        <v>0</v>
      </c>
      <c r="S19" s="52">
        <f>+IF(1!U16&lt;&gt;"",IF((1+OUT_1_Check!$Q$4)*SUM(1!U13:U15)&lt;1!U16,1,IF((1-OUT_1_Check!$Q$4)*SUM(1!U13:U15)&gt;1!U16,1,0)),IF(SUM(1!U13:U15)&lt;&gt;0,1,0))</f>
        <v>0</v>
      </c>
      <c r="T19" s="52">
        <f>+IF(1!V16&lt;&gt;"",IF((1+OUT_1_Check!$Q$4)*SUM(1!V13:V15)&lt;1!V16,1,IF((1-OUT_1_Check!$Q$4)*SUM(1!V13:V15)&gt;1!V16,1,0)),IF(SUM(1!V13:V15)&lt;&gt;0,1,0))</f>
        <v>0</v>
      </c>
      <c r="U19" s="52">
        <f>+IF(1!W16&lt;&gt;"",IF((1+OUT_1_Check!$Q$4)*SUM(1!W13:W15)&lt;1!W16,1,IF((1-OUT_1_Check!$Q$4)*SUM(1!W13:W15)&gt;1!W16,1,0)),IF(SUM(1!W13:W15)&lt;&gt;0,1,0))</f>
        <v>1</v>
      </c>
      <c r="V19" s="52">
        <f>+IF(1!X16&lt;&gt;"",IF((1+OUT_1_Check!$Q$4)*SUM(1!X13:X15)&lt;1!X16,1,IF((1-OUT_1_Check!$Q$4)*SUM(1!X13:X15)&gt;1!X16,1,0)),IF(SUM(1!X13:X15)&lt;&gt;0,1,0))</f>
        <v>0</v>
      </c>
      <c r="W19" s="52">
        <f>+IF(1!Y16&lt;&gt;"",IF((1+OUT_1_Check!$Q$4)*SUM(1!Y13:Y15)&lt;1!Y16,1,IF((1-OUT_1_Check!$Q$4)*SUM(1!Y13:Y15)&gt;1!Y16,1,0)),IF(SUM(1!Y13:Y15)&lt;&gt;0,1,0))</f>
        <v>0</v>
      </c>
      <c r="X19" s="52">
        <f>+IF(1!Z16&lt;&gt;"",IF((1+OUT_1_Check!$Q$4)*SUM(1!Z13:Z15)&lt;1!Z16,1,IF((1-OUT_1_Check!$Q$4)*SUM(1!Z13:Z15)&gt;1!Z16,1,0)),IF(SUM(1!Z13:Z15)&lt;&gt;0,1,0))</f>
        <v>0</v>
      </c>
      <c r="Y19" s="52">
        <f>+IF(1!AA16&lt;&gt;"",IF((1+OUT_1_Check!$Q$4)*SUM(1!AA13:AA15)&lt;1!AA16,1,IF((1-OUT_1_Check!$Q$4)*SUM(1!AA13:AA15)&gt;1!AA16,1,0)),IF(SUM(1!AA13:AA15)&lt;&gt;0,1,0))</f>
        <v>0</v>
      </c>
      <c r="Z19" s="52">
        <f>+IF(1!AB16&lt;&gt;"",IF((1+OUT_1_Check!$Q$4)*SUM(1!AB13:AB15)&lt;1!AB16,1,IF((1-OUT_1_Check!$Q$4)*SUM(1!AB13:AB15)&gt;1!AB16,1,0)),IF(SUM(1!AB13:AB15)&lt;&gt;0,1,0))</f>
        <v>0</v>
      </c>
      <c r="AA19" s="52">
        <f>+IF(1!AC16&lt;&gt;"",IF((1+OUT_1_Check!$Q$4)*SUM(1!AC13:AC15)&lt;1!AC16,1,IF((1-OUT_1_Check!$Q$4)*SUM(1!AC13:AC15)&gt;1!AC16,1,0)),IF(SUM(1!AC13:AC15)&lt;&gt;0,1,0))</f>
        <v>1</v>
      </c>
      <c r="AB19" s="52">
        <f>+IF(1!AD16&lt;&gt;"",IF((1+OUT_1_Check!$Q$4)*SUM(1!AD13:AD15)&lt;1!AD16,1,IF((1-OUT_1_Check!$Q$4)*SUM(1!AD13:AD15)&gt;1!AD16,1,0)),IF(SUM(1!AD13:AD15)&lt;&gt;0,1,0))</f>
        <v>0</v>
      </c>
      <c r="AC19" s="52">
        <f>+IF(1!AE16&lt;&gt;"",IF((1+OUT_1_Check!$Q$4)*SUM(1!AE13:AE15)&lt;1!AE16,1,IF((1-OUT_1_Check!$Q$4)*SUM(1!AE13:AE15)&gt;1!AE16,1,0)),IF(SUM(1!AE13:AE15)&lt;&gt;0,1,0))</f>
        <v>0</v>
      </c>
      <c r="AD19" s="52">
        <f>+IF(1!AF16&lt;&gt;"",IF((1+OUT_1_Check!$Q$4)*SUM(1!AF13:AF15)&lt;1!AF16,1,IF((1-OUT_1_Check!$Q$4)*SUM(1!AF13:AF15)&gt;1!AF16,1,0)),IF(SUM(1!AF13:AF15)&lt;&gt;0,1,0))</f>
        <v>0</v>
      </c>
      <c r="AE19" s="52">
        <f>+IF(1!AG16&lt;&gt;"",IF((1+OUT_1_Check!$Q$4)*SUM(1!AG13:AG15)&lt;1!AG16,1,IF((1-OUT_1_Check!$Q$4)*SUM(1!AG13:AG15)&gt;1!AG16,1,0)),IF(SUM(1!AG13:AG15)&lt;&gt;0,1,0))</f>
        <v>0</v>
      </c>
      <c r="AF19" s="52">
        <f>+IF(1!AH16&lt;&gt;"",IF((1+OUT_1_Check!$Q$4)*SUM(1!AH13:AH15)&lt;1!AH16,1,IF((1-OUT_1_Check!$Q$4)*SUM(1!AH13:AH15)&gt;1!AH16,1,0)),IF(SUM(1!AH13:AH15)&lt;&gt;0,1,0))</f>
        <v>0</v>
      </c>
      <c r="AG19" s="52">
        <f>+IF(1!AI16&lt;&gt;"",IF((1+OUT_1_Check!$Q$4)*SUM(1!AI13:AI15)&lt;1!AI16,1,IF((1-OUT_1_Check!$Q$4)*SUM(1!AI13:AI15)&gt;1!AI16,1,0)),IF(SUM(1!AI13:AI15)&lt;&gt;0,1,0))</f>
        <v>1</v>
      </c>
      <c r="AH19" s="52">
        <f>+IF(1!AJ16&lt;&gt;"",IF((1+OUT_1_Check!$Q$4)*SUM(1!AJ13:AJ15)&lt;1!AJ16,1,IF((1-OUT_1_Check!$Q$4)*SUM(1!AJ13:AJ15)&gt;1!AJ16,1,0)),IF(SUM(1!AJ13:AJ15)&lt;&gt;0,1,0))</f>
        <v>1</v>
      </c>
      <c r="AI19" s="52">
        <f>+IF(1!AK16&lt;&gt;"",IF((1+OUT_1_Check!$Q$4)*SUM(1!AK13:AK15)&lt;1!AK16,1,IF((1-OUT_1_Check!$Q$4)*SUM(1!AK13:AK15)&gt;1!AK16,1,0)),IF(SUM(1!AK13:AK15)&lt;&gt;0,1,0))</f>
        <v>1</v>
      </c>
      <c r="AJ19" s="52">
        <f>+IF(1!AL16&lt;&gt;"",IF((1+OUT_1_Check!$Q$4)*SUM(1!AL13:AL15)&lt;1!AL16,1,IF((1-OUT_1_Check!$Q$4)*SUM(1!AL13:AL15)&gt;1!AL16,1,0)),IF(SUM(1!AL13:AL15)&lt;&gt;0,1,0))</f>
        <v>0</v>
      </c>
      <c r="AK19" s="52">
        <f>+IF(1!AM16&lt;&gt;"",IF((1+OUT_1_Check!$Q$4)*SUM(1!AM13:AM15)&lt;1!AM16,1,IF((1-OUT_1_Check!$Q$4)*SUM(1!AM13:AM15)&gt;1!AM16,1,0)),IF(SUM(1!AM13:AM15)&lt;&gt;0,1,0))</f>
        <v>0</v>
      </c>
      <c r="AL19" s="52">
        <f>+IF(1!AN16&lt;&gt;"",IF((1+OUT_1_Check!$Q$4)*SUM(1!AN13:AN15)&lt;1!AN16,1,IF((1-OUT_1_Check!$Q$4)*SUM(1!AN13:AN15)&gt;1!AN16,1,0)),IF(SUM(1!AN13:AN15)&lt;&gt;0,1,0))</f>
        <v>1</v>
      </c>
      <c r="AM19" s="52" t="e">
        <f>+IF(1!#REF!&lt;&gt;"",IF((1+OUT_1_Check!$Q$4)*SUM(1!#REF!)&lt;1!#REF!,1,IF((1-OUT_1_Check!$Q$4)*SUM(1!#REF!)&gt;1!#REF!,1,0)),IF(SUM(1!#REF!)&lt;&gt;0,1,0))</f>
        <v>#REF!</v>
      </c>
      <c r="AN19" s="52">
        <f>+IF(1!AO16&lt;&gt;"",IF((1+OUT_1_Check!$Q$4)*SUM(1!AO13:AO15)&lt;1!AO16,1,IF((1-OUT_1_Check!$Q$4)*SUM(1!AO13:AO15)&gt;1!AO16,1,0)),IF(SUM(1!AO13:AO15)&lt;&gt;0,1,0))</f>
        <v>0</v>
      </c>
      <c r="AO19" s="52">
        <f>+IF(1!AP16&lt;&gt;"",IF((1+OUT_1_Check!$Q$4)*SUM(1!AP13:AP15)&lt;1!AP16,1,IF((1-OUT_1_Check!$Q$4)*SUM(1!AP13:AP15)&gt;1!AP16,1,0)),IF(SUM(1!AP13:AP15)&lt;&gt;0,1,0))</f>
        <v>1</v>
      </c>
      <c r="AP19" s="52">
        <f>+IF(1!AQ16&lt;&gt;"",IF((1+OUT_1_Check!$Q$4)*SUM(1!AQ13:AQ15)&lt;1!AQ16,1,IF((1-OUT_1_Check!$Q$4)*SUM(1!AQ13:AQ15)&gt;1!AQ16,1,0)),IF(SUM(1!AQ13:AQ15)&lt;&gt;0,1,0))</f>
        <v>0</v>
      </c>
      <c r="AQ19" s="52">
        <f>+IF(1!AR16&lt;&gt;"",IF((1+OUT_1_Check!$Q$4)*SUM(1!AR13:AR15)&lt;1!AR16,1,IF((1-OUT_1_Check!$Q$4)*SUM(1!AR13:AR15)&gt;1!AR16,1,0)),IF(SUM(1!AR13:AR15)&lt;&gt;0,1,0))</f>
        <v>1</v>
      </c>
      <c r="AR19" s="52">
        <f>+IF(1!AS16&lt;&gt;"",IF((1+OUT_1_Check!$Q$4)*SUM(1!AS13:AS15)&lt;1!AS16,1,IF((1-OUT_1_Check!$Q$4)*SUM(1!AS13:AS15)&gt;1!AS16,1,0)),IF(SUM(1!AS13:AS15)&lt;&gt;0,1,0))</f>
        <v>1</v>
      </c>
      <c r="AS19" s="62">
        <f>+IF(1!AT16&lt;&gt;"",IF((1+OUT_1_Check!$Q$4)*SUM(1!D16:AS16)&lt;2*1!AT16,1,IF((1-OUT_1_Check!$Q$4)*SUM(1!D16:AS16)&gt;2*1!AT16,1,0)),IF(SUM(1!D16:AS16)&lt;&gt;0,1,0))</f>
        <v>1</v>
      </c>
      <c r="AV19" s="31"/>
    </row>
    <row r="20" spans="1:48" s="22" customFormat="1" ht="18" customHeight="1">
      <c r="A20" s="35"/>
      <c r="B20" s="34" t="s">
        <v>21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>
        <f>+IF(1!AT17&lt;&gt;"",IF(1!AT17&lt;1!AT16,1,0),IF(1!AT16&lt;&gt;0,1,0))</f>
        <v>0</v>
      </c>
      <c r="AV20" s="31"/>
    </row>
    <row r="21" spans="1:45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45" s="22" customFormat="1" ht="18" customHeight="1">
      <c r="A22" s="27"/>
      <c r="B22" s="28" t="s">
        <v>22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45" s="22" customFormat="1" ht="18" customHeight="1">
      <c r="A23" s="32"/>
      <c r="B23" s="33" t="s">
        <v>105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+IF(1!AT19&lt;&gt;"",IF((1+OUT_1_Check!$Q$4)*SUM(1!D19:AS19)&lt;2*1!AT19,1,IF((1-OUT_1_Check!$Q$4)*SUM(1!D19:AS19)&gt;2*1!AT19,1,0)),IF(SUM(1!D19:AS19)&lt;&gt;0,1,0))</f>
        <v>0</v>
      </c>
    </row>
    <row r="24" spans="1:48" s="22" customFormat="1" ht="18" customHeight="1">
      <c r="A24" s="35"/>
      <c r="B24" s="33" t="s">
        <v>106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+IF(1!AT20&lt;&gt;"",IF((1+OUT_1_Check!$Q$4)*SUM(1!D20:AS20)&lt;2*1!AT20,1,IF((1-OUT_1_Check!$Q$4)*SUM(1!D20:AS20)&gt;2*1!AT20,1,0)),IF(SUM(1!D20:AS20)&lt;&gt;0,1,0))</f>
        <v>0</v>
      </c>
      <c r="AV24" s="31"/>
    </row>
    <row r="25" spans="1:45" s="22" customFormat="1" ht="18" customHeight="1">
      <c r="A25" s="35"/>
      <c r="B25" s="33" t="s">
        <v>107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+IF(1!AT21&lt;&gt;"",IF((1+OUT_1_Check!$Q$4)*SUM(1!D21:AS21)&lt;2*1!AT21,1,IF((1-OUT_1_Check!$Q$4)*SUM(1!D21:AS21)&gt;2*1!AT21,1,0)),IF(SUM(1!D21:AS21)&lt;&gt;0,1,0))</f>
        <v>1</v>
      </c>
    </row>
    <row r="26" spans="1:45" s="22" customFormat="1" ht="18" customHeight="1">
      <c r="A26" s="32"/>
      <c r="B26" s="34" t="s">
        <v>10</v>
      </c>
      <c r="C26" s="34"/>
      <c r="D26" s="52">
        <f>+IF(1!D22&lt;&gt;"",IF((1+OUT_1_Check!$Q$4)*SUM(1!D19:D21)&lt;1!D22,1,IF((1-OUT_1_Check!$Q$4)*SUM(1!D19:D21)&gt;1!D22,1,0)),IF(SUM(1!D19:D21)&lt;&gt;0,1,0))</f>
        <v>0</v>
      </c>
      <c r="E26" s="52">
        <f>+IF(1!E22&lt;&gt;"",IF((1+OUT_1_Check!$Q$4)*SUM(1!E19:E21)&lt;1!E22,1,IF((1-OUT_1_Check!$Q$4)*SUM(1!E19:E21)&gt;1!E22,1,0)),IF(SUM(1!E19:E21)&lt;&gt;0,1,0))</f>
        <v>1</v>
      </c>
      <c r="F26" s="52">
        <f>+IF(1!F22&lt;&gt;"",IF((1+OUT_1_Check!$Q$4)*SUM(1!F19:F21)&lt;1!F22,1,IF((1-OUT_1_Check!$Q$4)*SUM(1!F19:F21)&gt;1!F22,1,0)),IF(SUM(1!F19:F21)&lt;&gt;0,1,0))</f>
        <v>0</v>
      </c>
      <c r="G26" s="52">
        <f>+IF(1!G22&lt;&gt;"",IF((1+OUT_1_Check!$Q$4)*SUM(1!G19:G21)&lt;1!G22,1,IF((1-OUT_1_Check!$Q$4)*SUM(1!G19:G21)&gt;1!G22,1,0)),IF(SUM(1!G19:G21)&lt;&gt;0,1,0))</f>
        <v>0</v>
      </c>
      <c r="H26" s="52">
        <f>+IF(1!H22&lt;&gt;"",IF((1+OUT_1_Check!$Q$4)*SUM(1!H19:H21)&lt;1!H22,1,IF((1-OUT_1_Check!$Q$4)*SUM(1!H19:H21)&gt;1!H22,1,0)),IF(SUM(1!H19:H21)&lt;&gt;0,1,0))</f>
        <v>1</v>
      </c>
      <c r="I26" s="52">
        <f>+IF(1!I22&lt;&gt;"",IF((1+OUT_1_Check!$Q$4)*SUM(1!I19:I21)&lt;1!I22,1,IF((1-OUT_1_Check!$Q$4)*SUM(1!I19:I21)&gt;1!I22,1,0)),IF(SUM(1!I19:I21)&lt;&gt;0,1,0))</f>
        <v>1</v>
      </c>
      <c r="J26" s="52">
        <f>+IF(1!J22&lt;&gt;"",IF((1+OUT_1_Check!$Q$4)*SUM(1!J19:J21)&lt;1!J22,1,IF((1-OUT_1_Check!$Q$4)*SUM(1!J19:J21)&gt;1!J22,1,0)),IF(SUM(1!J19:J21)&lt;&gt;0,1,0))</f>
        <v>1</v>
      </c>
      <c r="K26" s="52">
        <f>+IF(1!L22&lt;&gt;"",IF((1+OUT_1_Check!$Q$4)*SUM(1!L19:L21)&lt;1!L22,1,IF((1-OUT_1_Check!$Q$4)*SUM(1!L19:L21)&gt;1!L22,1,0)),IF(SUM(1!L19:L21)&lt;&gt;0,1,0))</f>
        <v>0</v>
      </c>
      <c r="L26" s="52">
        <f>+IF(1!M22&lt;&gt;"",IF((1+OUT_1_Check!$Q$4)*SUM(1!M19:M21)&lt;1!M22,1,IF((1-OUT_1_Check!$Q$4)*SUM(1!M19:M21)&gt;1!M22,1,0)),IF(SUM(1!M19:M21)&lt;&gt;0,1,0))</f>
        <v>0</v>
      </c>
      <c r="M26" s="52">
        <f>+IF(1!N22&lt;&gt;"",IF((1+OUT_1_Check!$Q$4)*SUM(1!N19:N21)&lt;1!N22,1,IF((1-OUT_1_Check!$Q$4)*SUM(1!N19:N21)&gt;1!N22,1,0)),IF(SUM(1!N19:N21)&lt;&gt;0,1,0))</f>
        <v>0</v>
      </c>
      <c r="N26" s="52">
        <f>+IF(1!P22&lt;&gt;"",IF((1+OUT_1_Check!$Q$4)*SUM(1!P19:P21)&lt;1!P22,1,IF((1-OUT_1_Check!$Q$4)*SUM(1!P19:P21)&gt;1!P22,1,0)),IF(SUM(1!P19:P21)&lt;&gt;0,1,0))</f>
        <v>1</v>
      </c>
      <c r="O26" s="52">
        <f>+IF(1!Q22&lt;&gt;"",IF((1+OUT_1_Check!$Q$4)*SUM(1!Q19:Q21)&lt;1!Q22,1,IF((1-OUT_1_Check!$Q$4)*SUM(1!Q19:Q21)&gt;1!Q22,1,0)),IF(SUM(1!Q19:Q21)&lt;&gt;0,1,0))</f>
        <v>1</v>
      </c>
      <c r="P26" s="52">
        <f>+IF(1!R22&lt;&gt;"",IF((1+OUT_1_Check!$Q$4)*SUM(1!R19:R21)&lt;1!R22,1,IF((1-OUT_1_Check!$Q$4)*SUM(1!R19:R21)&gt;1!R22,1,0)),IF(SUM(1!R19:R21)&lt;&gt;0,1,0))</f>
        <v>0</v>
      </c>
      <c r="Q26" s="52">
        <f>+IF(1!S22&lt;&gt;"",IF((1+OUT_1_Check!$Q$4)*SUM(1!S19:S21)&lt;1!S22,1,IF((1-OUT_1_Check!$Q$4)*SUM(1!S19:S21)&gt;1!S22,1,0)),IF(SUM(1!S19:S21)&lt;&gt;0,1,0))</f>
        <v>1</v>
      </c>
      <c r="R26" s="52">
        <f>+IF(1!T22&lt;&gt;"",IF((1+OUT_1_Check!$Q$4)*SUM(1!T19:T21)&lt;1!T22,1,IF((1-OUT_1_Check!$Q$4)*SUM(1!T19:T21)&gt;1!T22,1,0)),IF(SUM(1!T19:T21)&lt;&gt;0,1,0))</f>
        <v>0</v>
      </c>
      <c r="S26" s="52">
        <f>+IF(1!U22&lt;&gt;"",IF((1+OUT_1_Check!$Q$4)*SUM(1!U19:U21)&lt;1!U22,1,IF((1-OUT_1_Check!$Q$4)*SUM(1!U19:U21)&gt;1!U22,1,0)),IF(SUM(1!U19:U21)&lt;&gt;0,1,0))</f>
        <v>0</v>
      </c>
      <c r="T26" s="52">
        <f>+IF(1!V22&lt;&gt;"",IF((1+OUT_1_Check!$Q$4)*SUM(1!V19:V21)&lt;1!V22,1,IF((1-OUT_1_Check!$Q$4)*SUM(1!V19:V21)&gt;1!V22,1,0)),IF(SUM(1!V19:V21)&lt;&gt;0,1,0))</f>
        <v>1</v>
      </c>
      <c r="U26" s="52">
        <f>+IF(1!W22&lt;&gt;"",IF((1+OUT_1_Check!$Q$4)*SUM(1!W19:W21)&lt;1!W22,1,IF((1-OUT_1_Check!$Q$4)*SUM(1!W19:W21)&gt;1!W22,1,0)),IF(SUM(1!W19:W21)&lt;&gt;0,1,0))</f>
        <v>1</v>
      </c>
      <c r="V26" s="52">
        <f>+IF(1!X22&lt;&gt;"",IF((1+OUT_1_Check!$Q$4)*SUM(1!X19:X21)&lt;1!X22,1,IF((1-OUT_1_Check!$Q$4)*SUM(1!X19:X21)&gt;1!X22,1,0)),IF(SUM(1!X19:X21)&lt;&gt;0,1,0))</f>
        <v>0</v>
      </c>
      <c r="W26" s="52">
        <f>+IF(1!Y22&lt;&gt;"",IF((1+OUT_1_Check!$Q$4)*SUM(1!Y19:Y21)&lt;1!Y22,1,IF((1-OUT_1_Check!$Q$4)*SUM(1!Y19:Y21)&gt;1!Y22,1,0)),IF(SUM(1!Y19:Y21)&lt;&gt;0,1,0))</f>
        <v>0</v>
      </c>
      <c r="X26" s="52">
        <f>+IF(1!Z22&lt;&gt;"",IF((1+OUT_1_Check!$Q$4)*SUM(1!Z19:Z21)&lt;1!Z22,1,IF((1-OUT_1_Check!$Q$4)*SUM(1!Z19:Z21)&gt;1!Z22,1,0)),IF(SUM(1!Z19:Z21)&lt;&gt;0,1,0))</f>
        <v>0</v>
      </c>
      <c r="Y26" s="52">
        <f>+IF(1!AA22&lt;&gt;"",IF((1+OUT_1_Check!$Q$4)*SUM(1!AA19:AA21)&lt;1!AA22,1,IF((1-OUT_1_Check!$Q$4)*SUM(1!AA19:AA21)&gt;1!AA22,1,0)),IF(SUM(1!AA19:AA21)&lt;&gt;0,1,0))</f>
        <v>0</v>
      </c>
      <c r="Z26" s="52">
        <f>+IF(1!AB22&lt;&gt;"",IF((1+OUT_1_Check!$Q$4)*SUM(1!AB19:AB21)&lt;1!AB22,1,IF((1-OUT_1_Check!$Q$4)*SUM(1!AB19:AB21)&gt;1!AB22,1,0)),IF(SUM(1!AB19:AB21)&lt;&gt;0,1,0))</f>
        <v>0</v>
      </c>
      <c r="AA26" s="52">
        <f>+IF(1!AC22&lt;&gt;"",IF((1+OUT_1_Check!$Q$4)*SUM(1!AC19:AC21)&lt;1!AC22,1,IF((1-OUT_1_Check!$Q$4)*SUM(1!AC19:AC21)&gt;1!AC22,1,0)),IF(SUM(1!AC19:AC21)&lt;&gt;0,1,0))</f>
        <v>0</v>
      </c>
      <c r="AB26" s="52">
        <f>+IF(1!AD22&lt;&gt;"",IF((1+OUT_1_Check!$Q$4)*SUM(1!AD19:AD21)&lt;1!AD22,1,IF((1-OUT_1_Check!$Q$4)*SUM(1!AD19:AD21)&gt;1!AD22,1,0)),IF(SUM(1!AD19:AD21)&lt;&gt;0,1,0))</f>
        <v>1</v>
      </c>
      <c r="AC26" s="52">
        <f>+IF(1!AE22&lt;&gt;"",IF((1+OUT_1_Check!$Q$4)*SUM(1!AE19:AE21)&lt;1!AE22,1,IF((1-OUT_1_Check!$Q$4)*SUM(1!AE19:AE21)&gt;1!AE22,1,0)),IF(SUM(1!AE19:AE21)&lt;&gt;0,1,0))</f>
        <v>0</v>
      </c>
      <c r="AD26" s="52">
        <f>+IF(1!AF22&lt;&gt;"",IF((1+OUT_1_Check!$Q$4)*SUM(1!AF19:AF21)&lt;1!AF22,1,IF((1-OUT_1_Check!$Q$4)*SUM(1!AF19:AF21)&gt;1!AF22,1,0)),IF(SUM(1!AF19:AF21)&lt;&gt;0,1,0))</f>
        <v>0</v>
      </c>
      <c r="AE26" s="52">
        <f>+IF(1!AG22&lt;&gt;"",IF((1+OUT_1_Check!$Q$4)*SUM(1!AG19:AG21)&lt;1!AG22,1,IF((1-OUT_1_Check!$Q$4)*SUM(1!AG19:AG21)&gt;1!AG22,1,0)),IF(SUM(1!AG19:AG21)&lt;&gt;0,1,0))</f>
        <v>1</v>
      </c>
      <c r="AF26" s="52">
        <f>+IF(1!AH22&lt;&gt;"",IF((1+OUT_1_Check!$Q$4)*SUM(1!AH19:AH21)&lt;1!AH22,1,IF((1-OUT_1_Check!$Q$4)*SUM(1!AH19:AH21)&gt;1!AH22,1,0)),IF(SUM(1!AH19:AH21)&lt;&gt;0,1,0))</f>
        <v>0</v>
      </c>
      <c r="AG26" s="52">
        <f>+IF(1!AI22&lt;&gt;"",IF((1+OUT_1_Check!$Q$4)*SUM(1!AI19:AI21)&lt;1!AI22,1,IF((1-OUT_1_Check!$Q$4)*SUM(1!AI19:AI21)&gt;1!AI22,1,0)),IF(SUM(1!AI19:AI21)&lt;&gt;0,1,0))</f>
        <v>0</v>
      </c>
      <c r="AH26" s="52">
        <f>+IF(1!AJ22&lt;&gt;"",IF((1+OUT_1_Check!$Q$4)*SUM(1!AJ19:AJ21)&lt;1!AJ22,1,IF((1-OUT_1_Check!$Q$4)*SUM(1!AJ19:AJ21)&gt;1!AJ22,1,0)),IF(SUM(1!AJ19:AJ21)&lt;&gt;0,1,0))</f>
        <v>0</v>
      </c>
      <c r="AI26" s="52">
        <f>+IF(1!AK22&lt;&gt;"",IF((1+OUT_1_Check!$Q$4)*SUM(1!AK19:AK21)&lt;1!AK22,1,IF((1-OUT_1_Check!$Q$4)*SUM(1!AK19:AK21)&gt;1!AK22,1,0)),IF(SUM(1!AK19:AK21)&lt;&gt;0,1,0))</f>
        <v>0</v>
      </c>
      <c r="AJ26" s="52">
        <f>+IF(1!AL22&lt;&gt;"",IF((1+OUT_1_Check!$Q$4)*SUM(1!AL19:AL21)&lt;1!AL22,1,IF((1-OUT_1_Check!$Q$4)*SUM(1!AL19:AL21)&gt;1!AL22,1,0)),IF(SUM(1!AL19:AL21)&lt;&gt;0,1,0))</f>
        <v>0</v>
      </c>
      <c r="AK26" s="52">
        <f>+IF(1!AM22&lt;&gt;"",IF((1+OUT_1_Check!$Q$4)*SUM(1!AM19:AM21)&lt;1!AM22,1,IF((1-OUT_1_Check!$Q$4)*SUM(1!AM19:AM21)&gt;1!AM22,1,0)),IF(SUM(1!AM19:AM21)&lt;&gt;0,1,0))</f>
        <v>0</v>
      </c>
      <c r="AL26" s="52">
        <f>+IF(1!AN22&lt;&gt;"",IF((1+OUT_1_Check!$Q$4)*SUM(1!AN19:AN21)&lt;1!AN22,1,IF((1-OUT_1_Check!$Q$4)*SUM(1!AN19:AN21)&gt;1!AN22,1,0)),IF(SUM(1!AN19:AN21)&lt;&gt;0,1,0))</f>
        <v>1</v>
      </c>
      <c r="AM26" s="52" t="e">
        <f>+IF(1!#REF!&lt;&gt;"",IF((1+OUT_1_Check!$Q$4)*SUM(1!#REF!)&lt;1!#REF!,1,IF((1-OUT_1_Check!$Q$4)*SUM(1!#REF!)&gt;1!#REF!,1,0)),IF(SUM(1!#REF!)&lt;&gt;0,1,0))</f>
        <v>#REF!</v>
      </c>
      <c r="AN26" s="52">
        <f>+IF(1!AO22&lt;&gt;"",IF((1+OUT_1_Check!$Q$4)*SUM(1!AO19:AO21)&lt;1!AO22,1,IF((1-OUT_1_Check!$Q$4)*SUM(1!AO19:AO21)&gt;1!AO22,1,0)),IF(SUM(1!AO19:AO21)&lt;&gt;0,1,0))</f>
        <v>0</v>
      </c>
      <c r="AO26" s="52">
        <f>+IF(1!AP22&lt;&gt;"",IF((1+OUT_1_Check!$Q$4)*SUM(1!AP19:AP21)&lt;1!AP22,1,IF((1-OUT_1_Check!$Q$4)*SUM(1!AP19:AP21)&gt;1!AP22,1,0)),IF(SUM(1!AP19:AP21)&lt;&gt;0,1,0))</f>
        <v>1</v>
      </c>
      <c r="AP26" s="52">
        <f>+IF(1!AQ22&lt;&gt;"",IF((1+OUT_1_Check!$Q$4)*SUM(1!AQ19:AQ21)&lt;1!AQ22,1,IF((1-OUT_1_Check!$Q$4)*SUM(1!AQ19:AQ21)&gt;1!AQ22,1,0)),IF(SUM(1!AQ19:AQ21)&lt;&gt;0,1,0))</f>
        <v>1</v>
      </c>
      <c r="AQ26" s="52">
        <f>+IF(1!AR22&lt;&gt;"",IF((1+OUT_1_Check!$Q$4)*SUM(1!AR19:AR21)&lt;1!AR22,1,IF((1-OUT_1_Check!$Q$4)*SUM(1!AR19:AR21)&gt;1!AR22,1,0)),IF(SUM(1!AR19:AR21)&lt;&gt;0,1,0))</f>
        <v>1</v>
      </c>
      <c r="AR26" s="52">
        <f>+IF(1!AS22&lt;&gt;"",IF((1+OUT_1_Check!$Q$4)*SUM(1!AS19:AS21)&lt;1!AS22,1,IF((1-OUT_1_Check!$Q$4)*SUM(1!AS19:AS21)&gt;1!AS22,1,0)),IF(SUM(1!AS19:AS21)&lt;&gt;0,1,0))</f>
        <v>1</v>
      </c>
      <c r="AS26" s="62">
        <f>+IF(1!AT22&lt;&gt;"",IF((1+OUT_1_Check!$Q$4)*SUM(1!D22:AS22)&lt;2*1!AT22,1,IF((1-OUT_1_Check!$Q$4)*SUM(1!D22:AS22)&gt;2*1!AT22,1,0)),IF(SUM(1!D22:AS22)&lt;&gt;0,1,0))</f>
        <v>1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94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11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48" s="22" customFormat="1" ht="18" customHeight="1">
      <c r="A30" s="39"/>
      <c r="B30" s="33" t="s">
        <v>105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+IF(1!AT25&lt;&gt;"",IF((1+OUT_1_Check!$Q$4)*SUM(1!D25:AS25)&lt;2*1!AT25,1,IF((1-OUT_1_Check!$Q$4)*SUM(1!D25:AS25)&gt;2*1!AT25,1,0)),IF(SUM(1!D25:AS25)&lt;&gt;0,1,0))</f>
        <v>1</v>
      </c>
      <c r="AV30" s="31"/>
    </row>
    <row r="31" spans="1:48" s="22" customFormat="1" ht="18" customHeight="1">
      <c r="A31" s="32"/>
      <c r="B31" s="33" t="s">
        <v>106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+IF(1!AT26&lt;&gt;"",IF((1+OUT_1_Check!$Q$4)*SUM(1!D26:AS26)&lt;2*1!AT26,1,IF((1-OUT_1_Check!$Q$4)*SUM(1!D26:AS26)&gt;2*1!AT26,1,0)),IF(SUM(1!D26:AS26)&lt;&gt;0,1,0))</f>
        <v>0</v>
      </c>
      <c r="AV31" s="31"/>
    </row>
    <row r="32" spans="1:48" s="22" customFormat="1" ht="18" customHeight="1">
      <c r="A32" s="27"/>
      <c r="B32" s="33" t="s">
        <v>107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+IF(1!AT27&lt;&gt;"",IF((1+OUT_1_Check!$Q$4)*SUM(1!D27:AS27)&lt;2*1!AT27,1,IF((1-OUT_1_Check!$Q$4)*SUM(1!D27:AS27)&gt;2*1!AT27,1,0)),IF(SUM(1!D27:AS27)&lt;&gt;0,1,0))</f>
        <v>1</v>
      </c>
      <c r="AV32" s="31"/>
    </row>
    <row r="33" spans="1:66" s="31" customFormat="1" ht="18" customHeight="1">
      <c r="A33" s="39"/>
      <c r="B33" s="34" t="s">
        <v>10</v>
      </c>
      <c r="C33" s="34"/>
      <c r="D33" s="52">
        <f>+IF(1!D28&lt;&gt;"",IF((1+OUT_1_Check!$Q$4)*SUM(1!D25:D27)&lt;1!D28,1,IF((1-OUT_1_Check!$Q$4)*SUM(1!D25:D27)&gt;1!D28,1,0)),IF(SUM(1!D25:D27)&lt;&gt;0,1,0))</f>
        <v>0</v>
      </c>
      <c r="E33" s="52">
        <f>+IF(1!E28&lt;&gt;"",IF((1+OUT_1_Check!$Q$4)*SUM(1!E25:E27)&lt;1!E28,1,IF((1-OUT_1_Check!$Q$4)*SUM(1!E25:E27)&gt;1!E28,1,0)),IF(SUM(1!E25:E27)&lt;&gt;0,1,0))</f>
        <v>0</v>
      </c>
      <c r="F33" s="52">
        <f>+IF(1!F28&lt;&gt;"",IF((1+OUT_1_Check!$Q$4)*SUM(1!F25:F27)&lt;1!F28,1,IF((1-OUT_1_Check!$Q$4)*SUM(1!F25:F27)&gt;1!F28,1,0)),IF(SUM(1!F25:F27)&lt;&gt;0,1,0))</f>
        <v>0</v>
      </c>
      <c r="G33" s="52">
        <f>+IF(1!G28&lt;&gt;"",IF((1+OUT_1_Check!$Q$4)*SUM(1!G25:G27)&lt;1!G28,1,IF((1-OUT_1_Check!$Q$4)*SUM(1!G25:G27)&gt;1!G28,1,0)),IF(SUM(1!G25:G27)&lt;&gt;0,1,0))</f>
        <v>0</v>
      </c>
      <c r="H33" s="52">
        <f>+IF(1!H28&lt;&gt;"",IF((1+OUT_1_Check!$Q$4)*SUM(1!H25:H27)&lt;1!H28,1,IF((1-OUT_1_Check!$Q$4)*SUM(1!H25:H27)&gt;1!H28,1,0)),IF(SUM(1!H25:H27)&lt;&gt;0,1,0))</f>
        <v>1</v>
      </c>
      <c r="I33" s="52">
        <f>+IF(1!I28&lt;&gt;"",IF((1+OUT_1_Check!$Q$4)*SUM(1!I25:I27)&lt;1!I28,1,IF((1-OUT_1_Check!$Q$4)*SUM(1!I25:I27)&gt;1!I28,1,0)),IF(SUM(1!I25:I27)&lt;&gt;0,1,0))</f>
        <v>1</v>
      </c>
      <c r="J33" s="52">
        <f>+IF(1!J28&lt;&gt;"",IF((1+OUT_1_Check!$Q$4)*SUM(1!J25:J27)&lt;1!J28,1,IF((1-OUT_1_Check!$Q$4)*SUM(1!J25:J27)&gt;1!J28,1,0)),IF(SUM(1!J25:J27)&lt;&gt;0,1,0))</f>
        <v>1</v>
      </c>
      <c r="K33" s="52">
        <f>+IF(1!L28&lt;&gt;"",IF((1+OUT_1_Check!$Q$4)*SUM(1!L25:L27)&lt;1!L28,1,IF((1-OUT_1_Check!$Q$4)*SUM(1!L25:L27)&gt;1!L28,1,0)),IF(SUM(1!L25:L27)&lt;&gt;0,1,0))</f>
        <v>0</v>
      </c>
      <c r="L33" s="52">
        <f>+IF(1!M28&lt;&gt;"",IF((1+OUT_1_Check!$Q$4)*SUM(1!M25:M27)&lt;1!M28,1,IF((1-OUT_1_Check!$Q$4)*SUM(1!M25:M27)&gt;1!M28,1,0)),IF(SUM(1!M25:M27)&lt;&gt;0,1,0))</f>
        <v>0</v>
      </c>
      <c r="M33" s="52">
        <f>+IF(1!N28&lt;&gt;"",IF((1+OUT_1_Check!$Q$4)*SUM(1!N25:N27)&lt;1!N28,1,IF((1-OUT_1_Check!$Q$4)*SUM(1!N25:N27)&gt;1!N28,1,0)),IF(SUM(1!N25:N27)&lt;&gt;0,1,0))</f>
        <v>0</v>
      </c>
      <c r="N33" s="52">
        <f>+IF(1!P28&lt;&gt;"",IF((1+OUT_1_Check!$Q$4)*SUM(1!P25:P27)&lt;1!P28,1,IF((1-OUT_1_Check!$Q$4)*SUM(1!P25:P27)&gt;1!P28,1,0)),IF(SUM(1!P25:P27)&lt;&gt;0,1,0))</f>
        <v>1</v>
      </c>
      <c r="O33" s="52">
        <f>+IF(1!Q28&lt;&gt;"",IF((1+OUT_1_Check!$Q$4)*SUM(1!Q25:Q27)&lt;1!Q28,1,IF((1-OUT_1_Check!$Q$4)*SUM(1!Q25:Q27)&gt;1!Q28,1,0)),IF(SUM(1!Q25:Q27)&lt;&gt;0,1,0))</f>
        <v>1</v>
      </c>
      <c r="P33" s="52">
        <f>+IF(1!R28&lt;&gt;"",IF((1+OUT_1_Check!$Q$4)*SUM(1!R25:R27)&lt;1!R28,1,IF((1-OUT_1_Check!$Q$4)*SUM(1!R25:R27)&gt;1!R28,1,0)),IF(SUM(1!R25:R27)&lt;&gt;0,1,0))</f>
        <v>0</v>
      </c>
      <c r="Q33" s="52">
        <f>+IF(1!S28&lt;&gt;"",IF((1+OUT_1_Check!$Q$4)*SUM(1!S25:S27)&lt;1!S28,1,IF((1-OUT_1_Check!$Q$4)*SUM(1!S25:S27)&gt;1!S28,1,0)),IF(SUM(1!S25:S27)&lt;&gt;0,1,0))</f>
        <v>1</v>
      </c>
      <c r="R33" s="52">
        <f>+IF(1!T28&lt;&gt;"",IF((1+OUT_1_Check!$Q$4)*SUM(1!T25:T27)&lt;1!T28,1,IF((1-OUT_1_Check!$Q$4)*SUM(1!T25:T27)&gt;1!T28,1,0)),IF(SUM(1!T25:T27)&lt;&gt;0,1,0))</f>
        <v>0</v>
      </c>
      <c r="S33" s="52">
        <f>+IF(1!U28&lt;&gt;"",IF((1+OUT_1_Check!$Q$4)*SUM(1!U25:U27)&lt;1!U28,1,IF((1-OUT_1_Check!$Q$4)*SUM(1!U25:U27)&gt;1!U28,1,0)),IF(SUM(1!U25:U27)&lt;&gt;0,1,0))</f>
        <v>0</v>
      </c>
      <c r="T33" s="52">
        <f>+IF(1!V28&lt;&gt;"",IF((1+OUT_1_Check!$Q$4)*SUM(1!V25:V27)&lt;1!V28,1,IF((1-OUT_1_Check!$Q$4)*SUM(1!V25:V27)&gt;1!V28,1,0)),IF(SUM(1!V25:V27)&lt;&gt;0,1,0))</f>
        <v>1</v>
      </c>
      <c r="U33" s="52">
        <f>+IF(1!W28&lt;&gt;"",IF((1+OUT_1_Check!$Q$4)*SUM(1!W25:W27)&lt;1!W28,1,IF((1-OUT_1_Check!$Q$4)*SUM(1!W25:W27)&gt;1!W28,1,0)),IF(SUM(1!W25:W27)&lt;&gt;0,1,0))</f>
        <v>1</v>
      </c>
      <c r="V33" s="52">
        <f>+IF(1!X28&lt;&gt;"",IF((1+OUT_1_Check!$Q$4)*SUM(1!X25:X27)&lt;1!X28,1,IF((1-OUT_1_Check!$Q$4)*SUM(1!X25:X27)&gt;1!X28,1,0)),IF(SUM(1!X25:X27)&lt;&gt;0,1,0))</f>
        <v>0</v>
      </c>
      <c r="W33" s="52">
        <f>+IF(1!Y28&lt;&gt;"",IF((1+OUT_1_Check!$Q$4)*SUM(1!Y25:Y27)&lt;1!Y28,1,IF((1-OUT_1_Check!$Q$4)*SUM(1!Y25:Y27)&gt;1!Y28,1,0)),IF(SUM(1!Y25:Y27)&lt;&gt;0,1,0))</f>
        <v>0</v>
      </c>
      <c r="X33" s="52">
        <f>+IF(1!Z28&lt;&gt;"",IF((1+OUT_1_Check!$Q$4)*SUM(1!Z25:Z27)&lt;1!Z28,1,IF((1-OUT_1_Check!$Q$4)*SUM(1!Z25:Z27)&gt;1!Z28,1,0)),IF(SUM(1!Z25:Z27)&lt;&gt;0,1,0))</f>
        <v>0</v>
      </c>
      <c r="Y33" s="52">
        <f>+IF(1!AA28&lt;&gt;"",IF((1+OUT_1_Check!$Q$4)*SUM(1!AA25:AA27)&lt;1!AA28,1,IF((1-OUT_1_Check!$Q$4)*SUM(1!AA25:AA27)&gt;1!AA28,1,0)),IF(SUM(1!AA25:AA27)&lt;&gt;0,1,0))</f>
        <v>0</v>
      </c>
      <c r="Z33" s="52">
        <f>+IF(1!AB28&lt;&gt;"",IF((1+OUT_1_Check!$Q$4)*SUM(1!AB25:AB27)&lt;1!AB28,1,IF((1-OUT_1_Check!$Q$4)*SUM(1!AB25:AB27)&gt;1!AB28,1,0)),IF(SUM(1!AB25:AB27)&lt;&gt;0,1,0))</f>
        <v>0</v>
      </c>
      <c r="AA33" s="52">
        <f>+IF(1!AC28&lt;&gt;"",IF((1+OUT_1_Check!$Q$4)*SUM(1!AC25:AC27)&lt;1!AC28,1,IF((1-OUT_1_Check!$Q$4)*SUM(1!AC25:AC27)&gt;1!AC28,1,0)),IF(SUM(1!AC25:AC27)&lt;&gt;0,1,0))</f>
        <v>0</v>
      </c>
      <c r="AB33" s="52">
        <f>+IF(1!AD28&lt;&gt;"",IF((1+OUT_1_Check!$Q$4)*SUM(1!AD25:AD27)&lt;1!AD28,1,IF((1-OUT_1_Check!$Q$4)*SUM(1!AD25:AD27)&gt;1!AD28,1,0)),IF(SUM(1!AD25:AD27)&lt;&gt;0,1,0))</f>
        <v>1</v>
      </c>
      <c r="AC33" s="52">
        <f>+IF(1!AE28&lt;&gt;"",IF((1+OUT_1_Check!$Q$4)*SUM(1!AE25:AE27)&lt;1!AE28,1,IF((1-OUT_1_Check!$Q$4)*SUM(1!AE25:AE27)&gt;1!AE28,1,0)),IF(SUM(1!AE25:AE27)&lt;&gt;0,1,0))</f>
        <v>0</v>
      </c>
      <c r="AD33" s="52">
        <f>+IF(1!AF28&lt;&gt;"",IF((1+OUT_1_Check!$Q$4)*SUM(1!AF25:AF27)&lt;1!AF28,1,IF((1-OUT_1_Check!$Q$4)*SUM(1!AF25:AF27)&gt;1!AF28,1,0)),IF(SUM(1!AF25:AF27)&lt;&gt;0,1,0))</f>
        <v>0</v>
      </c>
      <c r="AE33" s="52">
        <f>+IF(1!AG28&lt;&gt;"",IF((1+OUT_1_Check!$Q$4)*SUM(1!AG25:AG27)&lt;1!AG28,1,IF((1-OUT_1_Check!$Q$4)*SUM(1!AG25:AG27)&gt;1!AG28,1,0)),IF(SUM(1!AG25:AG27)&lt;&gt;0,1,0))</f>
        <v>1</v>
      </c>
      <c r="AF33" s="52">
        <f>+IF(1!AH28&lt;&gt;"",IF((1+OUT_1_Check!$Q$4)*SUM(1!AH25:AH27)&lt;1!AH28,1,IF((1-OUT_1_Check!$Q$4)*SUM(1!AH25:AH27)&gt;1!AH28,1,0)),IF(SUM(1!AH25:AH27)&lt;&gt;0,1,0))</f>
        <v>0</v>
      </c>
      <c r="AG33" s="52">
        <f>+IF(1!AI28&lt;&gt;"",IF((1+OUT_1_Check!$Q$4)*SUM(1!AI25:AI27)&lt;1!AI28,1,IF((1-OUT_1_Check!$Q$4)*SUM(1!AI25:AI27)&gt;1!AI28,1,0)),IF(SUM(1!AI25:AI27)&lt;&gt;0,1,0))</f>
        <v>1</v>
      </c>
      <c r="AH33" s="52">
        <f>+IF(1!AJ28&lt;&gt;"",IF((1+OUT_1_Check!$Q$4)*SUM(1!AJ25:AJ27)&lt;1!AJ28,1,IF((1-OUT_1_Check!$Q$4)*SUM(1!AJ25:AJ27)&gt;1!AJ28,1,0)),IF(SUM(1!AJ25:AJ27)&lt;&gt;0,1,0))</f>
        <v>0</v>
      </c>
      <c r="AI33" s="52">
        <f>+IF(1!AK28&lt;&gt;"",IF((1+OUT_1_Check!$Q$4)*SUM(1!AK25:AK27)&lt;1!AK28,1,IF((1-OUT_1_Check!$Q$4)*SUM(1!AK25:AK27)&gt;1!AK28,1,0)),IF(SUM(1!AK25:AK27)&lt;&gt;0,1,0))</f>
        <v>0</v>
      </c>
      <c r="AJ33" s="52">
        <f>+IF(1!AL28&lt;&gt;"",IF((1+OUT_1_Check!$Q$4)*SUM(1!AL25:AL27)&lt;1!AL28,1,IF((1-OUT_1_Check!$Q$4)*SUM(1!AL25:AL27)&gt;1!AL28,1,0)),IF(SUM(1!AL25:AL27)&lt;&gt;0,1,0))</f>
        <v>0</v>
      </c>
      <c r="AK33" s="52">
        <f>+IF(1!AM28&lt;&gt;"",IF((1+OUT_1_Check!$Q$4)*SUM(1!AM25:AM27)&lt;1!AM28,1,IF((1-OUT_1_Check!$Q$4)*SUM(1!AM25:AM27)&gt;1!AM28,1,0)),IF(SUM(1!AM25:AM27)&lt;&gt;0,1,0))</f>
        <v>0</v>
      </c>
      <c r="AL33" s="52">
        <f>+IF(1!AN28&lt;&gt;"",IF((1+OUT_1_Check!$Q$4)*SUM(1!AN25:AN27)&lt;1!AN28,1,IF((1-OUT_1_Check!$Q$4)*SUM(1!AN25:AN27)&gt;1!AN28,1,0)),IF(SUM(1!AN25:AN27)&lt;&gt;0,1,0))</f>
        <v>1</v>
      </c>
      <c r="AM33" s="52" t="e">
        <f>+IF(1!#REF!&lt;&gt;"",IF((1+OUT_1_Check!$Q$4)*SUM(1!#REF!)&lt;1!#REF!,1,IF((1-OUT_1_Check!$Q$4)*SUM(1!#REF!)&gt;1!#REF!,1,0)),IF(SUM(1!#REF!)&lt;&gt;0,1,0))</f>
        <v>#REF!</v>
      </c>
      <c r="AN33" s="52">
        <f>+IF(1!AO28&lt;&gt;"",IF((1+OUT_1_Check!$Q$4)*SUM(1!AO25:AO27)&lt;1!AO28,1,IF((1-OUT_1_Check!$Q$4)*SUM(1!AO25:AO27)&gt;1!AO28,1,0)),IF(SUM(1!AO25:AO27)&lt;&gt;0,1,0))</f>
        <v>1</v>
      </c>
      <c r="AO33" s="52">
        <f>+IF(1!AP28&lt;&gt;"",IF((1+OUT_1_Check!$Q$4)*SUM(1!AP25:AP27)&lt;1!AP28,1,IF((1-OUT_1_Check!$Q$4)*SUM(1!AP25:AP27)&gt;1!AP28,1,0)),IF(SUM(1!AP25:AP27)&lt;&gt;0,1,0))</f>
        <v>1</v>
      </c>
      <c r="AP33" s="52">
        <f>+IF(1!AQ28&lt;&gt;"",IF((1+OUT_1_Check!$Q$4)*SUM(1!AQ25:AQ27)&lt;1!AQ28,1,IF((1-OUT_1_Check!$Q$4)*SUM(1!AQ25:AQ27)&gt;1!AQ28,1,0)),IF(SUM(1!AQ25:AQ27)&lt;&gt;0,1,0))</f>
        <v>1</v>
      </c>
      <c r="AQ33" s="52">
        <f>+IF(1!AR28&lt;&gt;"",IF((1+OUT_1_Check!$Q$4)*SUM(1!AR25:AR27)&lt;1!AR28,1,IF((1-OUT_1_Check!$Q$4)*SUM(1!AR25:AR27)&gt;1!AR28,1,0)),IF(SUM(1!AR25:AR27)&lt;&gt;0,1,0))</f>
        <v>1</v>
      </c>
      <c r="AR33" s="52">
        <f>+IF(1!AS28&lt;&gt;"",IF((1+OUT_1_Check!$Q$4)*SUM(1!AS25:AS27)&lt;1!AS28,1,IF((1-OUT_1_Check!$Q$4)*SUM(1!AS25:AS27)&gt;1!AS28,1,0)),IF(SUM(1!AS25:AS27)&lt;&gt;0,1,0))</f>
        <v>1</v>
      </c>
      <c r="AS33" s="62">
        <f>+IF(1!AT28&lt;&gt;"",IF((1+OUT_1_Check!$Q$4)*SUM(1!D28:AS28)&lt;2*1!AT28,1,IF((1-OUT_1_Check!$Q$4)*SUM(1!D28:AS28)&gt;2*1!AT28,1,0)),IF(SUM(1!D28:AS28)&lt;&gt;0,1,0))</f>
        <v>1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48" s="22" customFormat="1" ht="18" customHeight="1">
      <c r="A34" s="32"/>
      <c r="B34" s="34" t="s">
        <v>21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>
        <f>+IF(1!AT29&lt;&gt;"",IF(1!AT29&lt;1!AT28,1,0),IF(1!AT28&lt;&gt;0,1,0))</f>
        <v>0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12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48" s="22" customFormat="1" ht="18" customHeight="1">
      <c r="A37" s="32"/>
      <c r="B37" s="33" t="s">
        <v>105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+IF(1!AT31&lt;&gt;"",IF((1+OUT_1_Check!$Q$4)*SUM(1!D31:AS31)&lt;2*1!AT31,1,IF((1-OUT_1_Check!$Q$4)*SUM(1!D31:AS31)&gt;2*1!AT31,1,0)),IF(SUM(1!D31:AS31)&lt;&gt;0,1,0))</f>
        <v>1</v>
      </c>
      <c r="AV37" s="31"/>
    </row>
    <row r="38" spans="1:48" s="22" customFormat="1" ht="18" customHeight="1">
      <c r="A38" s="32"/>
      <c r="B38" s="33" t="s">
        <v>106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+IF(1!AT32&lt;&gt;"",IF((1+OUT_1_Check!$Q$4)*SUM(1!D32:AS32)&lt;2*1!AT32,1,IF((1-OUT_1_Check!$Q$4)*SUM(1!D32:AS32)&gt;2*1!AT32,1,0)),IF(SUM(1!D32:AS32)&lt;&gt;0,1,0))</f>
        <v>1</v>
      </c>
      <c r="AV38" s="31"/>
    </row>
    <row r="39" spans="1:48" s="22" customFormat="1" ht="18" customHeight="1">
      <c r="A39" s="27"/>
      <c r="B39" s="33" t="s">
        <v>107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+IF(1!AT33&lt;&gt;"",IF((1+OUT_1_Check!$Q$4)*SUM(1!D33:AS33)&lt;2*1!AT33,1,IF((1-OUT_1_Check!$Q$4)*SUM(1!D33:AS33)&gt;2*1!AT33,1,0)),IF(SUM(1!D33:AS33)&lt;&gt;0,1,0))</f>
        <v>1</v>
      </c>
      <c r="AV39" s="31"/>
    </row>
    <row r="40" spans="1:48" s="22" customFormat="1" ht="18" customHeight="1">
      <c r="A40" s="32"/>
      <c r="B40" s="34" t="s">
        <v>10</v>
      </c>
      <c r="C40" s="34"/>
      <c r="D40" s="52">
        <f>+IF(1!D34&lt;&gt;"",IF((1+OUT_1_Check!$Q$4)*SUM(1!D31:D33)&lt;1!D34,1,IF((1-OUT_1_Check!$Q$4)*SUM(1!D31:D33)&gt;1!D34,1,0)),IF(SUM(1!D31:D33)&lt;&gt;0,1,0))</f>
        <v>0</v>
      </c>
      <c r="E40" s="52">
        <f>+IF(1!E34&lt;&gt;"",IF((1+OUT_1_Check!$Q$4)*SUM(1!E31:E33)&lt;1!E34,1,IF((1-OUT_1_Check!$Q$4)*SUM(1!E31:E33)&gt;1!E34,1,0)),IF(SUM(1!E31:E33)&lt;&gt;0,1,0))</f>
        <v>1</v>
      </c>
      <c r="F40" s="52">
        <f>+IF(1!F34&lt;&gt;"",IF((1+OUT_1_Check!$Q$4)*SUM(1!F31:F33)&lt;1!F34,1,IF((1-OUT_1_Check!$Q$4)*SUM(1!F31:F33)&gt;1!F34,1,0)),IF(SUM(1!F31:F33)&lt;&gt;0,1,0))</f>
        <v>0</v>
      </c>
      <c r="G40" s="52">
        <f>+IF(1!G34&lt;&gt;"",IF((1+OUT_1_Check!$Q$4)*SUM(1!G31:G33)&lt;1!G34,1,IF((1-OUT_1_Check!$Q$4)*SUM(1!G31:G33)&gt;1!G34,1,0)),IF(SUM(1!G31:G33)&lt;&gt;0,1,0))</f>
        <v>0</v>
      </c>
      <c r="H40" s="52">
        <f>+IF(1!H34&lt;&gt;"",IF((1+OUT_1_Check!$Q$4)*SUM(1!H31:H33)&lt;1!H34,1,IF((1-OUT_1_Check!$Q$4)*SUM(1!H31:H33)&gt;1!H34,1,0)),IF(SUM(1!H31:H33)&lt;&gt;0,1,0))</f>
        <v>1</v>
      </c>
      <c r="I40" s="52">
        <f>+IF(1!I34&lt;&gt;"",IF((1+OUT_1_Check!$Q$4)*SUM(1!I31:I33)&lt;1!I34,1,IF((1-OUT_1_Check!$Q$4)*SUM(1!I31:I33)&gt;1!I34,1,0)),IF(SUM(1!I31:I33)&lt;&gt;0,1,0))</f>
        <v>1</v>
      </c>
      <c r="J40" s="52">
        <f>+IF(1!J34&lt;&gt;"",IF((1+OUT_1_Check!$Q$4)*SUM(1!J31:J33)&lt;1!J34,1,IF((1-OUT_1_Check!$Q$4)*SUM(1!J31:J33)&gt;1!J34,1,0)),IF(SUM(1!J31:J33)&lt;&gt;0,1,0))</f>
        <v>1</v>
      </c>
      <c r="K40" s="52">
        <f>+IF(1!L34&lt;&gt;"",IF((1+OUT_1_Check!$Q$4)*SUM(1!L31:L33)&lt;1!L34,1,IF((1-OUT_1_Check!$Q$4)*SUM(1!L31:L33)&gt;1!L34,1,0)),IF(SUM(1!L31:L33)&lt;&gt;0,1,0))</f>
        <v>0</v>
      </c>
      <c r="L40" s="52">
        <f>+IF(1!M34&lt;&gt;"",IF((1+OUT_1_Check!$Q$4)*SUM(1!M31:M33)&lt;1!M34,1,IF((1-OUT_1_Check!$Q$4)*SUM(1!M31:M33)&gt;1!M34,1,0)),IF(SUM(1!M31:M33)&lt;&gt;0,1,0))</f>
        <v>0</v>
      </c>
      <c r="M40" s="52">
        <f>+IF(1!N34&lt;&gt;"",IF((1+OUT_1_Check!$Q$4)*SUM(1!N31:N33)&lt;1!N34,1,IF((1-OUT_1_Check!$Q$4)*SUM(1!N31:N33)&gt;1!N34,1,0)),IF(SUM(1!N31:N33)&lt;&gt;0,1,0))</f>
        <v>0</v>
      </c>
      <c r="N40" s="52">
        <f>+IF(1!P34&lt;&gt;"",IF((1+OUT_1_Check!$Q$4)*SUM(1!P31:P33)&lt;1!P34,1,IF((1-OUT_1_Check!$Q$4)*SUM(1!P31:P33)&gt;1!P34,1,0)),IF(SUM(1!P31:P33)&lt;&gt;0,1,0))</f>
        <v>1</v>
      </c>
      <c r="O40" s="52">
        <f>+IF(1!Q34&lt;&gt;"",IF((1+OUT_1_Check!$Q$4)*SUM(1!Q31:Q33)&lt;1!Q34,1,IF((1-OUT_1_Check!$Q$4)*SUM(1!Q31:Q33)&gt;1!Q34,1,0)),IF(SUM(1!Q31:Q33)&lt;&gt;0,1,0))</f>
        <v>1</v>
      </c>
      <c r="P40" s="52">
        <f>+IF(1!R34&lt;&gt;"",IF((1+OUT_1_Check!$Q$4)*SUM(1!R31:R33)&lt;1!R34,1,IF((1-OUT_1_Check!$Q$4)*SUM(1!R31:R33)&gt;1!R34,1,0)),IF(SUM(1!R31:R33)&lt;&gt;0,1,0))</f>
        <v>0</v>
      </c>
      <c r="Q40" s="52">
        <f>+IF(1!S34&lt;&gt;"",IF((1+OUT_1_Check!$Q$4)*SUM(1!S31:S33)&lt;1!S34,1,IF((1-OUT_1_Check!$Q$4)*SUM(1!S31:S33)&gt;1!S34,1,0)),IF(SUM(1!S31:S33)&lt;&gt;0,1,0))</f>
        <v>1</v>
      </c>
      <c r="R40" s="52">
        <f>+IF(1!T34&lt;&gt;"",IF((1+OUT_1_Check!$Q$4)*SUM(1!T31:T33)&lt;1!T34,1,IF((1-OUT_1_Check!$Q$4)*SUM(1!T31:T33)&gt;1!T34,1,0)),IF(SUM(1!T31:T33)&lt;&gt;0,1,0))</f>
        <v>0</v>
      </c>
      <c r="S40" s="52">
        <f>+IF(1!U34&lt;&gt;"",IF((1+OUT_1_Check!$Q$4)*SUM(1!U31:U33)&lt;1!U34,1,IF((1-OUT_1_Check!$Q$4)*SUM(1!U31:U33)&gt;1!U34,1,0)),IF(SUM(1!U31:U33)&lt;&gt;0,1,0))</f>
        <v>0</v>
      </c>
      <c r="T40" s="52">
        <f>+IF(1!V34&lt;&gt;"",IF((1+OUT_1_Check!$Q$4)*SUM(1!V31:V33)&lt;1!V34,1,IF((1-OUT_1_Check!$Q$4)*SUM(1!V31:V33)&gt;1!V34,1,0)),IF(SUM(1!V31:V33)&lt;&gt;0,1,0))</f>
        <v>0</v>
      </c>
      <c r="U40" s="52">
        <f>+IF(1!W34&lt;&gt;"",IF((1+OUT_1_Check!$Q$4)*SUM(1!W31:W33)&lt;1!W34,1,IF((1-OUT_1_Check!$Q$4)*SUM(1!W31:W33)&gt;1!W34,1,0)),IF(SUM(1!W31:W33)&lt;&gt;0,1,0))</f>
        <v>1</v>
      </c>
      <c r="V40" s="52">
        <f>+IF(1!X34&lt;&gt;"",IF((1+OUT_1_Check!$Q$4)*SUM(1!X31:X33)&lt;1!X34,1,IF((1-OUT_1_Check!$Q$4)*SUM(1!X31:X33)&gt;1!X34,1,0)),IF(SUM(1!X31:X33)&lt;&gt;0,1,0))</f>
        <v>1</v>
      </c>
      <c r="W40" s="52">
        <f>+IF(1!Y34&lt;&gt;"",IF((1+OUT_1_Check!$Q$4)*SUM(1!Y31:Y33)&lt;1!Y34,1,IF((1-OUT_1_Check!$Q$4)*SUM(1!Y31:Y33)&gt;1!Y34,1,0)),IF(SUM(1!Y31:Y33)&lt;&gt;0,1,0))</f>
        <v>0</v>
      </c>
      <c r="X40" s="52">
        <f>+IF(1!Z34&lt;&gt;"",IF((1+OUT_1_Check!$Q$4)*SUM(1!Z31:Z33)&lt;1!Z34,1,IF((1-OUT_1_Check!$Q$4)*SUM(1!Z31:Z33)&gt;1!Z34,1,0)),IF(SUM(1!Z31:Z33)&lt;&gt;0,1,0))</f>
        <v>0</v>
      </c>
      <c r="Y40" s="52">
        <f>+IF(1!AA34&lt;&gt;"",IF((1+OUT_1_Check!$Q$4)*SUM(1!AA31:AA33)&lt;1!AA34,1,IF((1-OUT_1_Check!$Q$4)*SUM(1!AA31:AA33)&gt;1!AA34,1,0)),IF(SUM(1!AA31:AA33)&lt;&gt;0,1,0))</f>
        <v>0</v>
      </c>
      <c r="Z40" s="52">
        <f>+IF(1!AB34&lt;&gt;"",IF((1+OUT_1_Check!$Q$4)*SUM(1!AB31:AB33)&lt;1!AB34,1,IF((1-OUT_1_Check!$Q$4)*SUM(1!AB31:AB33)&gt;1!AB34,1,0)),IF(SUM(1!AB31:AB33)&lt;&gt;0,1,0))</f>
        <v>1</v>
      </c>
      <c r="AA40" s="52">
        <f>+IF(1!AC34&lt;&gt;"",IF((1+OUT_1_Check!$Q$4)*SUM(1!AC31:AC33)&lt;1!AC34,1,IF((1-OUT_1_Check!$Q$4)*SUM(1!AC31:AC33)&gt;1!AC34,1,0)),IF(SUM(1!AC31:AC33)&lt;&gt;0,1,0))</f>
        <v>1</v>
      </c>
      <c r="AB40" s="52">
        <f>+IF(1!AD34&lt;&gt;"",IF((1+OUT_1_Check!$Q$4)*SUM(1!AD31:AD33)&lt;1!AD34,1,IF((1-OUT_1_Check!$Q$4)*SUM(1!AD31:AD33)&gt;1!AD34,1,0)),IF(SUM(1!AD31:AD33)&lt;&gt;0,1,0))</f>
        <v>1</v>
      </c>
      <c r="AC40" s="52">
        <f>+IF(1!AE34&lt;&gt;"",IF((1+OUT_1_Check!$Q$4)*SUM(1!AE31:AE33)&lt;1!AE34,1,IF((1-OUT_1_Check!$Q$4)*SUM(1!AE31:AE33)&gt;1!AE34,1,0)),IF(SUM(1!AE31:AE33)&lt;&gt;0,1,0))</f>
        <v>0</v>
      </c>
      <c r="AD40" s="52">
        <f>+IF(1!AF34&lt;&gt;"",IF((1+OUT_1_Check!$Q$4)*SUM(1!AF31:AF33)&lt;1!AF34,1,IF((1-OUT_1_Check!$Q$4)*SUM(1!AF31:AF33)&gt;1!AF34,1,0)),IF(SUM(1!AF31:AF33)&lt;&gt;0,1,0))</f>
        <v>0</v>
      </c>
      <c r="AE40" s="52">
        <f>+IF(1!AG34&lt;&gt;"",IF((1+OUT_1_Check!$Q$4)*SUM(1!AG31:AG33)&lt;1!AG34,1,IF((1-OUT_1_Check!$Q$4)*SUM(1!AG31:AG33)&gt;1!AG34,1,0)),IF(SUM(1!AG31:AG33)&lt;&gt;0,1,0))</f>
        <v>1</v>
      </c>
      <c r="AF40" s="52">
        <f>+IF(1!AH34&lt;&gt;"",IF((1+OUT_1_Check!$Q$4)*SUM(1!AH31:AH33)&lt;1!AH34,1,IF((1-OUT_1_Check!$Q$4)*SUM(1!AH31:AH33)&gt;1!AH34,1,0)),IF(SUM(1!AH31:AH33)&lt;&gt;0,1,0))</f>
        <v>1</v>
      </c>
      <c r="AG40" s="52">
        <f>+IF(1!AI34&lt;&gt;"",IF((1+OUT_1_Check!$Q$4)*SUM(1!AI31:AI33)&lt;1!AI34,1,IF((1-OUT_1_Check!$Q$4)*SUM(1!AI31:AI33)&gt;1!AI34,1,0)),IF(SUM(1!AI31:AI33)&lt;&gt;0,1,0))</f>
        <v>1</v>
      </c>
      <c r="AH40" s="52">
        <f>+IF(1!AJ34&lt;&gt;"",IF((1+OUT_1_Check!$Q$4)*SUM(1!AJ31:AJ33)&lt;1!AJ34,1,IF((1-OUT_1_Check!$Q$4)*SUM(1!AJ31:AJ33)&gt;1!AJ34,1,0)),IF(SUM(1!AJ31:AJ33)&lt;&gt;0,1,0))</f>
        <v>1</v>
      </c>
      <c r="AI40" s="52">
        <f>+IF(1!AK34&lt;&gt;"",IF((1+OUT_1_Check!$Q$4)*SUM(1!AK31:AK33)&lt;1!AK34,1,IF((1-OUT_1_Check!$Q$4)*SUM(1!AK31:AK33)&gt;1!AK34,1,0)),IF(SUM(1!AK31:AK33)&lt;&gt;0,1,0))</f>
        <v>1</v>
      </c>
      <c r="AJ40" s="52">
        <f>+IF(1!AL34&lt;&gt;"",IF((1+OUT_1_Check!$Q$4)*SUM(1!AL31:AL33)&lt;1!AL34,1,IF((1-OUT_1_Check!$Q$4)*SUM(1!AL31:AL33)&gt;1!AL34,1,0)),IF(SUM(1!AL31:AL33)&lt;&gt;0,1,0))</f>
        <v>0</v>
      </c>
      <c r="AK40" s="52">
        <f>+IF(1!AM34&lt;&gt;"",IF((1+OUT_1_Check!$Q$4)*SUM(1!AM31:AM33)&lt;1!AM34,1,IF((1-OUT_1_Check!$Q$4)*SUM(1!AM31:AM33)&gt;1!AM34,1,0)),IF(SUM(1!AM31:AM33)&lt;&gt;0,1,0))</f>
        <v>0</v>
      </c>
      <c r="AL40" s="52">
        <f>+IF(1!AN34&lt;&gt;"",IF((1+OUT_1_Check!$Q$4)*SUM(1!AN31:AN33)&lt;1!AN34,1,IF((1-OUT_1_Check!$Q$4)*SUM(1!AN31:AN33)&gt;1!AN34,1,0)),IF(SUM(1!AN31:AN33)&lt;&gt;0,1,0))</f>
        <v>1</v>
      </c>
      <c r="AM40" s="52" t="e">
        <f>+IF(1!#REF!&lt;&gt;"",IF((1+OUT_1_Check!$Q$4)*SUM(1!#REF!)&lt;1!#REF!,1,IF((1-OUT_1_Check!$Q$4)*SUM(1!#REF!)&gt;1!#REF!,1,0)),IF(SUM(1!#REF!)&lt;&gt;0,1,0))</f>
        <v>#REF!</v>
      </c>
      <c r="AN40" s="52">
        <f>+IF(1!AO34&lt;&gt;"",IF((1+OUT_1_Check!$Q$4)*SUM(1!AO31:AO33)&lt;1!AO34,1,IF((1-OUT_1_Check!$Q$4)*SUM(1!AO31:AO33)&gt;1!AO34,1,0)),IF(SUM(1!AO31:AO33)&lt;&gt;0,1,0))</f>
        <v>0</v>
      </c>
      <c r="AO40" s="52">
        <f>+IF(1!AP34&lt;&gt;"",IF((1+OUT_1_Check!$Q$4)*SUM(1!AP31:AP33)&lt;1!AP34,1,IF((1-OUT_1_Check!$Q$4)*SUM(1!AP31:AP33)&gt;1!AP34,1,0)),IF(SUM(1!AP31:AP33)&lt;&gt;0,1,0))</f>
        <v>1</v>
      </c>
      <c r="AP40" s="52">
        <f>+IF(1!AQ34&lt;&gt;"",IF((1+OUT_1_Check!$Q$4)*SUM(1!AQ31:AQ33)&lt;1!AQ34,1,IF((1-OUT_1_Check!$Q$4)*SUM(1!AQ31:AQ33)&gt;1!AQ34,1,0)),IF(SUM(1!AQ31:AQ33)&lt;&gt;0,1,0))</f>
        <v>1</v>
      </c>
      <c r="AQ40" s="52">
        <f>+IF(1!AR34&lt;&gt;"",IF((1+OUT_1_Check!$Q$4)*SUM(1!AR31:AR33)&lt;1!AR34,1,IF((1-OUT_1_Check!$Q$4)*SUM(1!AR31:AR33)&gt;1!AR34,1,0)),IF(SUM(1!AR31:AR33)&lt;&gt;0,1,0))</f>
        <v>1</v>
      </c>
      <c r="AR40" s="52">
        <f>+IF(1!AS34&lt;&gt;"",IF((1+OUT_1_Check!$Q$4)*SUM(1!AS31:AS33)&lt;1!AS34,1,IF((1-OUT_1_Check!$Q$4)*SUM(1!AS31:AS33)&gt;1!AS34,1,0)),IF(SUM(1!AS31:AS33)&lt;&gt;0,1,0))</f>
        <v>1</v>
      </c>
      <c r="AS40" s="62">
        <f>+IF(1!AT34&lt;&gt;"",IF((1+OUT_1_Check!$Q$4)*SUM(1!D34:AS34)&lt;2*1!AT34,1,IF((1-OUT_1_Check!$Q$4)*SUM(1!D34:AS34)&gt;2*1!AT34,1,0)),IF(SUM(1!D34:AS34)&lt;&gt;0,1,0))</f>
        <v>1</v>
      </c>
      <c r="AV40" s="31"/>
    </row>
    <row r="41" spans="1:48" s="22" customFormat="1" ht="18" customHeight="1">
      <c r="A41" s="32"/>
      <c r="B41" s="34" t="s">
        <v>21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>
        <f>+IF(1!AT35&lt;&gt;"",IF(1!AT35&lt;1!AT34,1,0),IF(1!AT34&lt;&gt;0,1,0))</f>
        <v>0</v>
      </c>
      <c r="AV41" s="31"/>
    </row>
    <row r="42" spans="1:48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48" s="22" customFormat="1" ht="18" customHeight="1">
      <c r="A43" s="32"/>
      <c r="B43" s="34" t="s">
        <v>13</v>
      </c>
      <c r="C43" s="34"/>
      <c r="D43" s="59">
        <f>+IF(1!D36&lt;&gt;"",IF((1+OUT_1_Check!$Q$4)*SUM(1!D34,1!D28)&lt;1!D36,1,IF((1-OUT_1_Check!$Q$4)*SUM(1!D34,1!D28)&gt;1!D36,1,0)),IF(SUM(1!D34,1!D28)&lt;&gt;0,1,0))</f>
        <v>0</v>
      </c>
      <c r="E43" s="59">
        <f>+IF(1!E36&lt;&gt;"",IF((1+OUT_1_Check!$Q$4)*SUM(1!E34,1!E28)&lt;1!E36,1,IF((1-OUT_1_Check!$Q$4)*SUM(1!E34,1!E28)&gt;1!E36,1,0)),IF(SUM(1!E34,1!E28)&lt;&gt;0,1,0))</f>
        <v>1</v>
      </c>
      <c r="F43" s="59">
        <f>+IF(1!F36&lt;&gt;"",IF((1+OUT_1_Check!$Q$4)*SUM(1!F34,1!F28)&lt;1!F36,1,IF((1-OUT_1_Check!$Q$4)*SUM(1!F34,1!F28)&gt;1!F36,1,0)),IF(SUM(1!F34,1!F28)&lt;&gt;0,1,0))</f>
        <v>0</v>
      </c>
      <c r="G43" s="59">
        <f>+IF(1!G36&lt;&gt;"",IF((1+OUT_1_Check!$Q$4)*SUM(1!G34,1!G28)&lt;1!G36,1,IF((1-OUT_1_Check!$Q$4)*SUM(1!G34,1!G28)&gt;1!G36,1,0)),IF(SUM(1!G34,1!G28)&lt;&gt;0,1,0))</f>
        <v>0</v>
      </c>
      <c r="H43" s="59">
        <f>+IF(1!H36&lt;&gt;"",IF((1+OUT_1_Check!$Q$4)*SUM(1!H34,1!H28)&lt;1!H36,1,IF((1-OUT_1_Check!$Q$4)*SUM(1!H34,1!H28)&gt;1!H36,1,0)),IF(SUM(1!H34,1!H28)&lt;&gt;0,1,0))</f>
        <v>1</v>
      </c>
      <c r="I43" s="59">
        <f>+IF(1!I36&lt;&gt;"",IF((1+OUT_1_Check!$Q$4)*SUM(1!I34,1!I28)&lt;1!I36,1,IF((1-OUT_1_Check!$Q$4)*SUM(1!I34,1!I28)&gt;1!I36,1,0)),IF(SUM(1!I34,1!I28)&lt;&gt;0,1,0))</f>
        <v>1</v>
      </c>
      <c r="J43" s="59">
        <f>+IF(1!J36&lt;&gt;"",IF((1+OUT_1_Check!$Q$4)*SUM(1!J34,1!J28)&lt;1!J36,1,IF((1-OUT_1_Check!$Q$4)*SUM(1!J34,1!J28)&gt;1!J36,1,0)),IF(SUM(1!J34,1!J28)&lt;&gt;0,1,0))</f>
        <v>1</v>
      </c>
      <c r="K43" s="59">
        <f>+IF(1!L36&lt;&gt;"",IF((1+OUT_1_Check!$Q$4)*SUM(1!L34,1!L28)&lt;1!L36,1,IF((1-OUT_1_Check!$Q$4)*SUM(1!L34,1!L28)&gt;1!L36,1,0)),IF(SUM(1!L34,1!L28)&lt;&gt;0,1,0))</f>
        <v>0</v>
      </c>
      <c r="L43" s="59">
        <f>+IF(1!M36&lt;&gt;"",IF((1+OUT_1_Check!$Q$4)*SUM(1!M34,1!M28)&lt;1!M36,1,IF((1-OUT_1_Check!$Q$4)*SUM(1!M34,1!M28)&gt;1!M36,1,0)),IF(SUM(1!M34,1!M28)&lt;&gt;0,1,0))</f>
        <v>0</v>
      </c>
      <c r="M43" s="59">
        <f>+IF(1!N36&lt;&gt;"",IF((1+OUT_1_Check!$Q$4)*SUM(1!N34,1!N28)&lt;1!N36,1,IF((1-OUT_1_Check!$Q$4)*SUM(1!N34,1!N28)&gt;1!N36,1,0)),IF(SUM(1!N34,1!N28)&lt;&gt;0,1,0))</f>
        <v>0</v>
      </c>
      <c r="N43" s="59">
        <f>+IF(1!P36&lt;&gt;"",IF((1+OUT_1_Check!$Q$4)*SUM(1!P34,1!P28)&lt;1!P36,1,IF((1-OUT_1_Check!$Q$4)*SUM(1!P34,1!P28)&gt;1!P36,1,0)),IF(SUM(1!P34,1!P28)&lt;&gt;0,1,0))</f>
        <v>1</v>
      </c>
      <c r="O43" s="59">
        <f>+IF(1!Q36&lt;&gt;"",IF((1+OUT_1_Check!$Q$4)*SUM(1!Q34,1!Q28)&lt;1!Q36,1,IF((1-OUT_1_Check!$Q$4)*SUM(1!Q34,1!Q28)&gt;1!Q36,1,0)),IF(SUM(1!Q34,1!Q28)&lt;&gt;0,1,0))</f>
        <v>1</v>
      </c>
      <c r="P43" s="59">
        <f>+IF(1!R36&lt;&gt;"",IF((1+OUT_1_Check!$Q$4)*SUM(1!R34,1!R28)&lt;1!R36,1,IF((1-OUT_1_Check!$Q$4)*SUM(1!R34,1!R28)&gt;1!R36,1,0)),IF(SUM(1!R34,1!R28)&lt;&gt;0,1,0))</f>
        <v>0</v>
      </c>
      <c r="Q43" s="59">
        <f>+IF(1!S36&lt;&gt;"",IF((1+OUT_1_Check!$Q$4)*SUM(1!S34,1!S28)&lt;1!S36,1,IF((1-OUT_1_Check!$Q$4)*SUM(1!S34,1!S28)&gt;1!S36,1,0)),IF(SUM(1!S34,1!S28)&lt;&gt;0,1,0))</f>
        <v>1</v>
      </c>
      <c r="R43" s="59">
        <f>+IF(1!T36&lt;&gt;"",IF((1+OUT_1_Check!$Q$4)*SUM(1!T34,1!T28)&lt;1!T36,1,IF((1-OUT_1_Check!$Q$4)*SUM(1!T34,1!T28)&gt;1!T36,1,0)),IF(SUM(1!T34,1!T28)&lt;&gt;0,1,0))</f>
        <v>0</v>
      </c>
      <c r="S43" s="59">
        <f>+IF(1!U36&lt;&gt;"",IF((1+OUT_1_Check!$Q$4)*SUM(1!U34,1!U28)&lt;1!U36,1,IF((1-OUT_1_Check!$Q$4)*SUM(1!U34,1!U28)&gt;1!U36,1,0)),IF(SUM(1!U34,1!U28)&lt;&gt;0,1,0))</f>
        <v>0</v>
      </c>
      <c r="T43" s="59">
        <f>+IF(1!V36&lt;&gt;"",IF((1+OUT_1_Check!$Q$4)*SUM(1!V34,1!V28)&lt;1!V36,1,IF((1-OUT_1_Check!$Q$4)*SUM(1!V34,1!V28)&gt;1!V36,1,0)),IF(SUM(1!V34,1!V28)&lt;&gt;0,1,0))</f>
        <v>1</v>
      </c>
      <c r="U43" s="59">
        <f>+IF(1!W36&lt;&gt;"",IF((1+OUT_1_Check!$Q$4)*SUM(1!W34,1!W28)&lt;1!W36,1,IF((1-OUT_1_Check!$Q$4)*SUM(1!W34,1!W28)&gt;1!W36,1,0)),IF(SUM(1!W34,1!W28)&lt;&gt;0,1,0))</f>
        <v>1</v>
      </c>
      <c r="V43" s="59">
        <f>+IF(1!X36&lt;&gt;"",IF((1+OUT_1_Check!$Q$4)*SUM(1!X34,1!X28)&lt;1!X36,1,IF((1-OUT_1_Check!$Q$4)*SUM(1!X34,1!X28)&gt;1!X36,1,0)),IF(SUM(1!X34,1!X28)&lt;&gt;0,1,0))</f>
        <v>1</v>
      </c>
      <c r="W43" s="59">
        <f>+IF(1!Y36&lt;&gt;"",IF((1+OUT_1_Check!$Q$4)*SUM(1!Y34,1!Y28)&lt;1!Y36,1,IF((1-OUT_1_Check!$Q$4)*SUM(1!Y34,1!Y28)&gt;1!Y36,1,0)),IF(SUM(1!Y34,1!Y28)&lt;&gt;0,1,0))</f>
        <v>0</v>
      </c>
      <c r="X43" s="59">
        <f>+IF(1!Z36&lt;&gt;"",IF((1+OUT_1_Check!$Q$4)*SUM(1!Z34,1!Z28)&lt;1!Z36,1,IF((1-OUT_1_Check!$Q$4)*SUM(1!Z34,1!Z28)&gt;1!Z36,1,0)),IF(SUM(1!Z34,1!Z28)&lt;&gt;0,1,0))</f>
        <v>0</v>
      </c>
      <c r="Y43" s="59">
        <f>+IF(1!AA36&lt;&gt;"",IF((1+OUT_1_Check!$Q$4)*SUM(1!AA34,1!AA28)&lt;1!AA36,1,IF((1-OUT_1_Check!$Q$4)*SUM(1!AA34,1!AA28)&gt;1!AA36,1,0)),IF(SUM(1!AA34,1!AA28)&lt;&gt;0,1,0))</f>
        <v>0</v>
      </c>
      <c r="Z43" s="59">
        <f>+IF(1!AB36&lt;&gt;"",IF((1+OUT_1_Check!$Q$4)*SUM(1!AB34,1!AB28)&lt;1!AB36,1,IF((1-OUT_1_Check!$Q$4)*SUM(1!AB34,1!AB28)&gt;1!AB36,1,0)),IF(SUM(1!AB34,1!AB28)&lt;&gt;0,1,0))</f>
        <v>1</v>
      </c>
      <c r="AA43" s="59">
        <f>+IF(1!AC36&lt;&gt;"",IF((1+OUT_1_Check!$Q$4)*SUM(1!AC34,1!AC28)&lt;1!AC36,1,IF((1-OUT_1_Check!$Q$4)*SUM(1!AC34,1!AC28)&gt;1!AC36,1,0)),IF(SUM(1!AC34,1!AC28)&lt;&gt;0,1,0))</f>
        <v>1</v>
      </c>
      <c r="AB43" s="59">
        <f>+IF(1!AD36&lt;&gt;"",IF((1+OUT_1_Check!$Q$4)*SUM(1!AD34,1!AD28)&lt;1!AD36,1,IF((1-OUT_1_Check!$Q$4)*SUM(1!AD34,1!AD28)&gt;1!AD36,1,0)),IF(SUM(1!AD34,1!AD28)&lt;&gt;0,1,0))</f>
        <v>1</v>
      </c>
      <c r="AC43" s="59">
        <f>+IF(1!AE36&lt;&gt;"",IF((1+OUT_1_Check!$Q$4)*SUM(1!AE34,1!AE28)&lt;1!AE36,1,IF((1-OUT_1_Check!$Q$4)*SUM(1!AE34,1!AE28)&gt;1!AE36,1,0)),IF(SUM(1!AE34,1!AE28)&lt;&gt;0,1,0))</f>
        <v>0</v>
      </c>
      <c r="AD43" s="59">
        <f>+IF(1!AF36&lt;&gt;"",IF((1+OUT_1_Check!$Q$4)*SUM(1!AF34,1!AF28)&lt;1!AF36,1,IF((1-OUT_1_Check!$Q$4)*SUM(1!AF34,1!AF28)&gt;1!AF36,1,0)),IF(SUM(1!AF34,1!AF28)&lt;&gt;0,1,0))</f>
        <v>0</v>
      </c>
      <c r="AE43" s="59">
        <f>+IF(1!AG36&lt;&gt;"",IF((1+OUT_1_Check!$Q$4)*SUM(1!AG34,1!AG28)&lt;1!AG36,1,IF((1-OUT_1_Check!$Q$4)*SUM(1!AG34,1!AG28)&gt;1!AG36,1,0)),IF(SUM(1!AG34,1!AG28)&lt;&gt;0,1,0))</f>
        <v>1</v>
      </c>
      <c r="AF43" s="59">
        <f>+IF(1!AH36&lt;&gt;"",IF((1+OUT_1_Check!$Q$4)*SUM(1!AH34,1!AH28)&lt;1!AH36,1,IF((1-OUT_1_Check!$Q$4)*SUM(1!AH34,1!AH28)&gt;1!AH36,1,0)),IF(SUM(1!AH34,1!AH28)&lt;&gt;0,1,0))</f>
        <v>1</v>
      </c>
      <c r="AG43" s="59">
        <f>+IF(1!AI36&lt;&gt;"",IF((1+OUT_1_Check!$Q$4)*SUM(1!AI34,1!AI28)&lt;1!AI36,1,IF((1-OUT_1_Check!$Q$4)*SUM(1!AI34,1!AI28)&gt;1!AI36,1,0)),IF(SUM(1!AI34,1!AI28)&lt;&gt;0,1,0))</f>
        <v>1</v>
      </c>
      <c r="AH43" s="59">
        <f>+IF(1!AJ36&lt;&gt;"",IF((1+OUT_1_Check!$Q$4)*SUM(1!AJ34,1!AJ28)&lt;1!AJ36,1,IF((1-OUT_1_Check!$Q$4)*SUM(1!AJ34,1!AJ28)&gt;1!AJ36,1,0)),IF(SUM(1!AJ34,1!AJ28)&lt;&gt;0,1,0))</f>
        <v>1</v>
      </c>
      <c r="AI43" s="59">
        <f>+IF(1!AK36&lt;&gt;"",IF((1+OUT_1_Check!$Q$4)*SUM(1!AK34,1!AK28)&lt;1!AK36,1,IF((1-OUT_1_Check!$Q$4)*SUM(1!AK34,1!AK28)&gt;1!AK36,1,0)),IF(SUM(1!AK34,1!AK28)&lt;&gt;0,1,0))</f>
        <v>1</v>
      </c>
      <c r="AJ43" s="59">
        <f>+IF(1!AL36&lt;&gt;"",IF((1+OUT_1_Check!$Q$4)*SUM(1!AL34,1!AL28)&lt;1!AL36,1,IF((1-OUT_1_Check!$Q$4)*SUM(1!AL34,1!AL28)&gt;1!AL36,1,0)),IF(SUM(1!AL34,1!AL28)&lt;&gt;0,1,0))</f>
        <v>0</v>
      </c>
      <c r="AK43" s="59">
        <f>+IF(1!AM36&lt;&gt;"",IF((1+OUT_1_Check!$Q$4)*SUM(1!AM34,1!AM28)&lt;1!AM36,1,IF((1-OUT_1_Check!$Q$4)*SUM(1!AM34,1!AM28)&gt;1!AM36,1,0)),IF(SUM(1!AM34,1!AM28)&lt;&gt;0,1,0))</f>
        <v>0</v>
      </c>
      <c r="AL43" s="59">
        <f>+IF(1!AN36&lt;&gt;"",IF((1+OUT_1_Check!$Q$4)*SUM(1!AN34,1!AN28)&lt;1!AN36,1,IF((1-OUT_1_Check!$Q$4)*SUM(1!AN34,1!AN28)&gt;1!AN36,1,0)),IF(SUM(1!AN34,1!AN28)&lt;&gt;0,1,0))</f>
        <v>1</v>
      </c>
      <c r="AM43" s="59" t="e">
        <f>+IF(1!#REF!&lt;&gt;"",IF((1+OUT_1_Check!$Q$4)*SUM(1!#REF!,1!#REF!)&lt;1!#REF!,1,IF((1-OUT_1_Check!$Q$4)*SUM(1!#REF!,1!#REF!)&gt;1!#REF!,1,0)),IF(SUM(1!#REF!,1!#REF!)&lt;&gt;0,1,0))</f>
        <v>#REF!</v>
      </c>
      <c r="AN43" s="59">
        <f>+IF(1!AO36&lt;&gt;"",IF((1+OUT_1_Check!$Q$4)*SUM(1!AO34,1!AO28)&lt;1!AO36,1,IF((1-OUT_1_Check!$Q$4)*SUM(1!AO34,1!AO28)&gt;1!AO36,1,0)),IF(SUM(1!AO34,1!AO28)&lt;&gt;0,1,0))</f>
        <v>1</v>
      </c>
      <c r="AO43" s="59">
        <f>+IF(1!AP36&lt;&gt;"",IF((1+OUT_1_Check!$Q$4)*SUM(1!AP34,1!AP28)&lt;1!AP36,1,IF((1-OUT_1_Check!$Q$4)*SUM(1!AP34,1!AP28)&gt;1!AP36,1,0)),IF(SUM(1!AP34,1!AP28)&lt;&gt;0,1,0))</f>
        <v>1</v>
      </c>
      <c r="AP43" s="59">
        <f>+IF(1!AQ36&lt;&gt;"",IF((1+OUT_1_Check!$Q$4)*SUM(1!AQ34,1!AQ28)&lt;1!AQ36,1,IF((1-OUT_1_Check!$Q$4)*SUM(1!AQ34,1!AQ28)&gt;1!AQ36,1,0)),IF(SUM(1!AQ34,1!AQ28)&lt;&gt;0,1,0))</f>
        <v>1</v>
      </c>
      <c r="AQ43" s="59">
        <f>+IF(1!AR36&lt;&gt;"",IF((1+OUT_1_Check!$Q$4)*SUM(1!AR34,1!AR28)&lt;1!AR36,1,IF((1-OUT_1_Check!$Q$4)*SUM(1!AR34,1!AR28)&gt;1!AR36,1,0)),IF(SUM(1!AR34,1!AR28)&lt;&gt;0,1,0))</f>
        <v>1</v>
      </c>
      <c r="AR43" s="59">
        <f>+IF(1!AS36&lt;&gt;"",IF((1+OUT_1_Check!$Q$4)*SUM(1!AS34,1!AS28)&lt;1!AS36,1,IF((1-OUT_1_Check!$Q$4)*SUM(1!AS34,1!AS28)&gt;1!AS36,1,0)),IF(SUM(1!AS34,1!AS28)&lt;&gt;0,1,0))</f>
        <v>1</v>
      </c>
      <c r="AS43" s="62">
        <f>+IF(1!AT36&lt;&gt;"",IF((1+OUT_1_Check!$Q$4)*SUM(1!D36:AS36)&lt;2*1!AT36,1,IF((1-OUT_1_Check!$Q$4)*SUM(1!D36:AS36)&gt;2*1!AT36,1,0)),IF(SUM(1!D36:AS36)&lt;&gt;0,1,0))</f>
        <v>0</v>
      </c>
      <c r="AV43" s="31"/>
    </row>
    <row r="44" spans="1:48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48" s="22" customFormat="1" ht="18" customHeight="1">
      <c r="A45" s="39"/>
      <c r="B45" s="41" t="s">
        <v>98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48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48" s="22" customFormat="1" ht="18" customHeight="1">
      <c r="A47" s="32"/>
      <c r="B47" s="28" t="s">
        <v>14</v>
      </c>
      <c r="C47" s="28"/>
      <c r="D47" s="61">
        <f>+IF(1!D38&lt;&gt;"",IF((1+OUT_1_Check!$Q$4)*SUM(1!D16,1!D22,1!D36,1!D37)&lt;1!D38,1,IF((1-OUT_1_Check!$Q$4)*SUM(1!D16,1!D22,1!D36)&gt;1!D38,1,0)),IF(SUM(1!D16,1!D22,1!D36)&lt;&gt;0,1,0))</f>
        <v>0</v>
      </c>
      <c r="E47" s="61">
        <f>+IF(1!E38&lt;&gt;"",IF((1+OUT_1_Check!$Q$4)*SUM(1!E16,1!E22,1!E36,1!E37)&lt;1!E38,1,IF((1-OUT_1_Check!$Q$4)*SUM(1!E16,1!E22,1!E36)&gt;1!E38,1,0)),IF(SUM(1!E16,1!E22,1!E36)&lt;&gt;0,1,0))</f>
        <v>1</v>
      </c>
      <c r="F47" s="61">
        <f>+IF(1!F38&lt;&gt;"",IF((1+OUT_1_Check!$Q$4)*SUM(1!F16,1!F22,1!F36,1!F37)&lt;1!F38,1,IF((1-OUT_1_Check!$Q$4)*SUM(1!F16,1!F22,1!F36)&gt;1!F38,1,0)),IF(SUM(1!F16,1!F22,1!F36)&lt;&gt;0,1,0))</f>
        <v>0</v>
      </c>
      <c r="G47" s="61">
        <f>+IF(1!G38&lt;&gt;"",IF((1+OUT_1_Check!$Q$4)*SUM(1!G16,1!G22,1!G36,1!G37)&lt;1!G38,1,IF((1-OUT_1_Check!$Q$4)*SUM(1!G16,1!G22,1!G36)&gt;1!G38,1,0)),IF(SUM(1!G16,1!G22,1!G36)&lt;&gt;0,1,0))</f>
        <v>1</v>
      </c>
      <c r="H47" s="61">
        <f>+IF(1!H38&lt;&gt;"",IF((1+OUT_1_Check!$Q$4)*SUM(1!H16,1!H22,1!H36,1!H37)&lt;1!H38,1,IF((1-OUT_1_Check!$Q$4)*SUM(1!H16,1!H22,1!H36)&gt;1!H38,1,0)),IF(SUM(1!H16,1!H22,1!H36)&lt;&gt;0,1,0))</f>
        <v>0</v>
      </c>
      <c r="I47" s="61">
        <f>+IF(1!I38&lt;&gt;"",IF((1+OUT_1_Check!$Q$4)*SUM(1!I16,1!I22,1!I36,1!I37)&lt;1!I38,1,IF((1-OUT_1_Check!$Q$4)*SUM(1!I16,1!I22,1!I36)&gt;1!I38,1,0)),IF(SUM(1!I16,1!I22,1!I36)&lt;&gt;0,1,0))</f>
        <v>1</v>
      </c>
      <c r="J47" s="61">
        <f>+IF(1!J38&lt;&gt;"",IF((1+OUT_1_Check!$Q$4)*SUM(1!J16,1!J22,1!J36,1!J37)&lt;1!J38,1,IF((1-OUT_1_Check!$Q$4)*SUM(1!J16,1!J22,1!J36)&gt;1!J38,1,0)),IF(SUM(1!J16,1!J22,1!J36)&lt;&gt;0,1,0))</f>
        <v>1</v>
      </c>
      <c r="K47" s="61">
        <f>+IF(1!L38&lt;&gt;"",IF((1+OUT_1_Check!$Q$4)*SUM(1!L16,1!L22,1!L36,1!L37)&lt;1!L38,1,IF((1-OUT_1_Check!$Q$4)*SUM(1!L16,1!L22,1!L36)&gt;1!L38,1,0)),IF(SUM(1!L16,1!L22,1!L36)&lt;&gt;0,1,0))</f>
        <v>0</v>
      </c>
      <c r="L47" s="61">
        <f>+IF(1!M38&lt;&gt;"",IF((1+OUT_1_Check!$Q$4)*SUM(1!M16,1!M22,1!M36,1!M37)&lt;1!M38,1,IF((1-OUT_1_Check!$Q$4)*SUM(1!M16,1!M22,1!M36)&gt;1!M38,1,0)),IF(SUM(1!M16,1!M22,1!M36)&lt;&gt;0,1,0))</f>
        <v>0</v>
      </c>
      <c r="M47" s="61">
        <f>+IF(1!N38&lt;&gt;"",IF((1+OUT_1_Check!$Q$4)*SUM(1!N16,1!N22,1!N36,1!N37)&lt;1!N38,1,IF((1-OUT_1_Check!$Q$4)*SUM(1!N16,1!N22,1!N36)&gt;1!N38,1,0)),IF(SUM(1!N16,1!N22,1!N36)&lt;&gt;0,1,0))</f>
        <v>0</v>
      </c>
      <c r="N47" s="61">
        <f>+IF(1!P38&lt;&gt;"",IF((1+OUT_1_Check!$Q$4)*SUM(1!P16,1!P22,1!P36,1!P37)&lt;1!P38,1,IF((1-OUT_1_Check!$Q$4)*SUM(1!P16,1!P22,1!P36)&gt;1!P38,1,0)),IF(SUM(1!P16,1!P22,1!P36)&lt;&gt;0,1,0))</f>
        <v>1</v>
      </c>
      <c r="O47" s="61">
        <f>+IF(1!Q38&lt;&gt;"",IF((1+OUT_1_Check!$Q$4)*SUM(1!Q16,1!Q22,1!Q36,1!Q37)&lt;1!Q38,1,IF((1-OUT_1_Check!$Q$4)*SUM(1!Q16,1!Q22,1!Q36)&gt;1!Q38,1,0)),IF(SUM(1!Q16,1!Q22,1!Q36)&lt;&gt;0,1,0))</f>
        <v>1</v>
      </c>
      <c r="P47" s="61">
        <f>+IF(1!R38&lt;&gt;"",IF((1+OUT_1_Check!$Q$4)*SUM(1!R16,1!R22,1!R36,1!R37)&lt;1!R38,1,IF((1-OUT_1_Check!$Q$4)*SUM(1!R16,1!R22,1!R36)&gt;1!R38,1,0)),IF(SUM(1!R16,1!R22,1!R36)&lt;&gt;0,1,0))</f>
        <v>0</v>
      </c>
      <c r="Q47" s="61">
        <f>+IF(1!S38&lt;&gt;"",IF((1+OUT_1_Check!$Q$4)*SUM(1!S16,1!S22,1!S36,1!S37)&lt;1!S38,1,IF((1-OUT_1_Check!$Q$4)*SUM(1!S16,1!S22,1!S36)&gt;1!S38,1,0)),IF(SUM(1!S16,1!S22,1!S36)&lt;&gt;0,1,0))</f>
        <v>0</v>
      </c>
      <c r="R47" s="61">
        <f>+IF(1!T38&lt;&gt;"",IF((1+OUT_1_Check!$Q$4)*SUM(1!T16,1!T22,1!T36,1!T37)&lt;1!T38,1,IF((1-OUT_1_Check!$Q$4)*SUM(1!T16,1!T22,1!T36)&gt;1!T38,1,0)),IF(SUM(1!T16,1!T22,1!T36)&lt;&gt;0,1,0))</f>
        <v>0</v>
      </c>
      <c r="S47" s="61">
        <f>+IF(1!U38&lt;&gt;"",IF((1+OUT_1_Check!$Q$4)*SUM(1!U16,1!U22,1!U36,1!U37)&lt;1!U38,1,IF((1-OUT_1_Check!$Q$4)*SUM(1!U16,1!U22,1!U36)&gt;1!U38,1,0)),IF(SUM(1!U16,1!U22,1!U36)&lt;&gt;0,1,0))</f>
        <v>0</v>
      </c>
      <c r="T47" s="61">
        <f>+IF(1!V38&lt;&gt;"",IF((1+OUT_1_Check!$Q$4)*SUM(1!V16,1!V22,1!V36,1!V37)&lt;1!V38,1,IF((1-OUT_1_Check!$Q$4)*SUM(1!V16,1!V22,1!V36)&gt;1!V38,1,0)),IF(SUM(1!V16,1!V22,1!V36)&lt;&gt;0,1,0))</f>
        <v>0</v>
      </c>
      <c r="U47" s="61">
        <f>+IF(1!W38&lt;&gt;"",IF((1+OUT_1_Check!$Q$4)*SUM(1!W16,1!W22,1!W36,1!W37)&lt;1!W38,1,IF((1-OUT_1_Check!$Q$4)*SUM(1!W16,1!W22,1!W36)&gt;1!W38,1,0)),IF(SUM(1!W16,1!W22,1!W36)&lt;&gt;0,1,0))</f>
        <v>1</v>
      </c>
      <c r="V47" s="61">
        <f>+IF(1!X38&lt;&gt;"",IF((1+OUT_1_Check!$Q$4)*SUM(1!X16,1!X22,1!X36,1!X37)&lt;1!X38,1,IF((1-OUT_1_Check!$Q$4)*SUM(1!X16,1!X22,1!X36)&gt;1!X38,1,0)),IF(SUM(1!X16,1!X22,1!X36)&lt;&gt;0,1,0))</f>
        <v>0</v>
      </c>
      <c r="W47" s="61">
        <f>+IF(1!Y38&lt;&gt;"",IF((1+OUT_1_Check!$Q$4)*SUM(1!Y16,1!Y22,1!Y36,1!Y37)&lt;1!Y38,1,IF((1-OUT_1_Check!$Q$4)*SUM(1!Y16,1!Y22,1!Y36)&gt;1!Y38,1,0)),IF(SUM(1!Y16,1!Y22,1!Y36)&lt;&gt;0,1,0))</f>
        <v>0</v>
      </c>
      <c r="X47" s="61">
        <f>+IF(1!Z38&lt;&gt;"",IF((1+OUT_1_Check!$Q$4)*SUM(1!Z16,1!Z22,1!Z36,1!Z37)&lt;1!Z38,1,IF((1-OUT_1_Check!$Q$4)*SUM(1!Z16,1!Z22,1!Z36)&gt;1!Z38,1,0)),IF(SUM(1!Z16,1!Z22,1!Z36)&lt;&gt;0,1,0))</f>
        <v>0</v>
      </c>
      <c r="Y47" s="61">
        <f>+IF(1!AA38&lt;&gt;"",IF((1+OUT_1_Check!$Q$4)*SUM(1!AA16,1!AA22,1!AA36,1!AA37)&lt;1!AA38,1,IF((1-OUT_1_Check!$Q$4)*SUM(1!AA16,1!AA22,1!AA36)&gt;1!AA38,1,0)),IF(SUM(1!AA16,1!AA22,1!AA36)&lt;&gt;0,1,0))</f>
        <v>0</v>
      </c>
      <c r="Z47" s="61">
        <f>+IF(1!AB38&lt;&gt;"",IF((1+OUT_1_Check!$Q$4)*SUM(1!AB16,1!AB22,1!AB36,1!AB37)&lt;1!AB38,1,IF((1-OUT_1_Check!$Q$4)*SUM(1!AB16,1!AB22,1!AB36)&gt;1!AB38,1,0)),IF(SUM(1!AB16,1!AB22,1!AB36)&lt;&gt;0,1,0))</f>
        <v>0</v>
      </c>
      <c r="AA47" s="61">
        <f>+IF(1!AC38&lt;&gt;"",IF((1+OUT_1_Check!$Q$4)*SUM(1!AC16,1!AC22,1!AC36,1!AC37)&lt;1!AC38,1,IF((1-OUT_1_Check!$Q$4)*SUM(1!AC16,1!AC22,1!AC36)&gt;1!AC38,1,0)),IF(SUM(1!AC16,1!AC22,1!AC36)&lt;&gt;0,1,0))</f>
        <v>1</v>
      </c>
      <c r="AB47" s="61">
        <f>+IF(1!AD38&lt;&gt;"",IF((1+OUT_1_Check!$Q$4)*SUM(1!AD16,1!AD22,1!AD36,1!AD37)&lt;1!AD38,1,IF((1-OUT_1_Check!$Q$4)*SUM(1!AD16,1!AD22,1!AD36)&gt;1!AD38,1,0)),IF(SUM(1!AD16,1!AD22,1!AD36)&lt;&gt;0,1,0))</f>
        <v>1</v>
      </c>
      <c r="AC47" s="61">
        <f>+IF(1!AE38&lt;&gt;"",IF((1+OUT_1_Check!$Q$4)*SUM(1!AE16,1!AE22,1!AE36,1!AE37)&lt;1!AE38,1,IF((1-OUT_1_Check!$Q$4)*SUM(1!AE16,1!AE22,1!AE36)&gt;1!AE38,1,0)),IF(SUM(1!AE16,1!AE22,1!AE36)&lt;&gt;0,1,0))</f>
        <v>0</v>
      </c>
      <c r="AD47" s="61">
        <f>+IF(1!AF38&lt;&gt;"",IF((1+OUT_1_Check!$Q$4)*SUM(1!AF16,1!AF22,1!AF36,1!AF37)&lt;1!AF38,1,IF((1-OUT_1_Check!$Q$4)*SUM(1!AF16,1!AF22,1!AF36)&gt;1!AF38,1,0)),IF(SUM(1!AF16,1!AF22,1!AF36)&lt;&gt;0,1,0))</f>
        <v>0</v>
      </c>
      <c r="AE47" s="61">
        <f>+IF(1!AG38&lt;&gt;"",IF((1+OUT_1_Check!$Q$4)*SUM(1!AG16,1!AG22,1!AG36,1!AG37)&lt;1!AG38,1,IF((1-OUT_1_Check!$Q$4)*SUM(1!AG16,1!AG22,1!AG36)&gt;1!AG38,1,0)),IF(SUM(1!AG16,1!AG22,1!AG36)&lt;&gt;0,1,0))</f>
        <v>1</v>
      </c>
      <c r="AF47" s="61">
        <f>+IF(1!AH38&lt;&gt;"",IF((1+OUT_1_Check!$Q$4)*SUM(1!AH16,1!AH22,1!AH36,1!AH37)&lt;1!AH38,1,IF((1-OUT_1_Check!$Q$4)*SUM(1!AH16,1!AH22,1!AH36)&gt;1!AH38,1,0)),IF(SUM(1!AH16,1!AH22,1!AH36)&lt;&gt;0,1,0))</f>
        <v>0</v>
      </c>
      <c r="AG47" s="61">
        <f>+IF(1!AI38&lt;&gt;"",IF((1+OUT_1_Check!$Q$4)*SUM(1!AI16,1!AI22,1!AI36,1!AI37)&lt;1!AI38,1,IF((1-OUT_1_Check!$Q$4)*SUM(1!AI16,1!AI22,1!AI36)&gt;1!AI38,1,0)),IF(SUM(1!AI16,1!AI22,1!AI36)&lt;&gt;0,1,0))</f>
        <v>1</v>
      </c>
      <c r="AH47" s="61">
        <f>+IF(1!AJ38&lt;&gt;"",IF((1+OUT_1_Check!$Q$4)*SUM(1!AJ16,1!AJ22,1!AJ36,1!AJ37)&lt;1!AJ38,1,IF((1-OUT_1_Check!$Q$4)*SUM(1!AJ16,1!AJ22,1!AJ36)&gt;1!AJ38,1,0)),IF(SUM(1!AJ16,1!AJ22,1!AJ36)&lt;&gt;0,1,0))</f>
        <v>1</v>
      </c>
      <c r="AI47" s="61">
        <f>+IF(1!AK38&lt;&gt;"",IF((1+OUT_1_Check!$Q$4)*SUM(1!AK16,1!AK22,1!AK36,1!AK37)&lt;1!AK38,1,IF((1-OUT_1_Check!$Q$4)*SUM(1!AK16,1!AK22,1!AK36)&gt;1!AK38,1,0)),IF(SUM(1!AK16,1!AK22,1!AK36)&lt;&gt;0,1,0))</f>
        <v>1</v>
      </c>
      <c r="AJ47" s="61">
        <f>+IF(1!AL38&lt;&gt;"",IF((1+OUT_1_Check!$Q$4)*SUM(1!AL16,1!AL22,1!AL36,1!AL37)&lt;1!AL38,1,IF((1-OUT_1_Check!$Q$4)*SUM(1!AL16,1!AL22,1!AL36)&gt;1!AL38,1,0)),IF(SUM(1!AL16,1!AL22,1!AL36)&lt;&gt;0,1,0))</f>
        <v>0</v>
      </c>
      <c r="AK47" s="61">
        <f>+IF(1!AM38&lt;&gt;"",IF((1+OUT_1_Check!$Q$4)*SUM(1!AM16,1!AM22,1!AM36,1!AM37)&lt;1!AM38,1,IF((1-OUT_1_Check!$Q$4)*SUM(1!AM16,1!AM22,1!AM36)&gt;1!AM38,1,0)),IF(SUM(1!AM16,1!AM22,1!AM36)&lt;&gt;0,1,0))</f>
        <v>0</v>
      </c>
      <c r="AL47" s="61">
        <f>+IF(1!AN38&lt;&gt;"",IF((1+OUT_1_Check!$Q$4)*SUM(1!AN16,1!AN22,1!AN36,1!AN37)&lt;1!AN38,1,IF((1-OUT_1_Check!$Q$4)*SUM(1!AN16,1!AN22,1!AN36)&gt;1!AN38,1,0)),IF(SUM(1!AN16,1!AN22,1!AN36)&lt;&gt;0,1,0))</f>
        <v>1</v>
      </c>
      <c r="AM47" s="61" t="e">
        <f>+IF(1!#REF!&lt;&gt;"",IF((1+OUT_1_Check!$Q$4)*SUM(1!#REF!,1!#REF!,1!#REF!,1!#REF!)&lt;1!#REF!,1,IF((1-OUT_1_Check!$Q$4)*SUM(1!#REF!,1!#REF!,1!#REF!)&gt;1!#REF!,1,0)),IF(SUM(1!#REF!,1!#REF!,1!#REF!)&lt;&gt;0,1,0))</f>
        <v>#REF!</v>
      </c>
      <c r="AN47" s="61">
        <f>+IF(1!AO38&lt;&gt;"",IF((1+OUT_1_Check!$Q$4)*SUM(1!AO16,1!AO22,1!AO36,1!AO37)&lt;1!AO38,1,IF((1-OUT_1_Check!$Q$4)*SUM(1!AO16,1!AO22,1!AO36)&gt;1!AO38,1,0)),IF(SUM(1!AO16,1!AO22,1!AO36)&lt;&gt;0,1,0))</f>
        <v>0</v>
      </c>
      <c r="AO47" s="61">
        <f>+IF(1!AP38&lt;&gt;"",IF((1+OUT_1_Check!$Q$4)*SUM(1!AP16,1!AP22,1!AP36,1!AP37)&lt;1!AP38,1,IF((1-OUT_1_Check!$Q$4)*SUM(1!AP16,1!AP22,1!AP36)&gt;1!AP38,1,0)),IF(SUM(1!AP16,1!AP22,1!AP36)&lt;&gt;0,1,0))</f>
        <v>1</v>
      </c>
      <c r="AP47" s="61">
        <f>+IF(1!AQ38&lt;&gt;"",IF((1+OUT_1_Check!$Q$4)*SUM(1!AQ16,1!AQ22,1!AQ36,1!AQ37)&lt;1!AQ38,1,IF((1-OUT_1_Check!$Q$4)*SUM(1!AQ16,1!AQ22,1!AQ36)&gt;1!AQ38,1,0)),IF(SUM(1!AQ16,1!AQ22,1!AQ36)&lt;&gt;0,1,0))</f>
        <v>1</v>
      </c>
      <c r="AQ47" s="61">
        <f>+IF(1!AR38&lt;&gt;"",IF((1+OUT_1_Check!$Q$4)*SUM(1!AR16,1!AR22,1!AR36,1!AR37)&lt;1!AR38,1,IF((1-OUT_1_Check!$Q$4)*SUM(1!AR16,1!AR22,1!AR36)&gt;1!AR38,1,0)),IF(SUM(1!AR16,1!AR22,1!AR36)&lt;&gt;0,1,0))</f>
        <v>1</v>
      </c>
      <c r="AR47" s="61">
        <f>+IF(1!AS38&lt;&gt;"",IF((1+OUT_1_Check!$Q$4)*SUM(1!AS16,1!AS22,1!AS36,1!AS37)&lt;1!AS38,1,IF((1-OUT_1_Check!$Q$4)*SUM(1!AS16,1!AS22,1!AS36)&gt;1!AS38,1,0)),IF(SUM(1!AS16,1!AS22,1!AS36)&lt;&gt;0,1,0))</f>
        <v>1</v>
      </c>
      <c r="AS47" s="61">
        <f>+IF(1!AT38&lt;&gt;"",IF((1+OUT_1_Check!$Q$4)*SUM(1!AT16,1!AT22,1!AT36,1!AT37)&lt;1!AT38,1,IF((1-OUT_1_Check!$Q$4)*SUM(1!AT16,1!AT22,1!AT36)&gt;1!AT38,1,0)),IF(SUM(1!AT16,1!AT22,1!AT36)&lt;&gt;0,1,0))</f>
        <v>0</v>
      </c>
      <c r="AV47" s="31"/>
    </row>
    <row r="48" spans="1:48" s="22" customFormat="1" ht="18" customHeight="1">
      <c r="A48" s="32"/>
      <c r="B48" s="33" t="s">
        <v>125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>
        <f>+IF(1!AT39&lt;&gt;"",IF(1!AT39&lt;1!AT38,1,0),IF(1!AT38&lt;&gt;0,1,0))</f>
        <v>0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23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101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4" t="e">
        <f>+IF(1!#REF!&lt;&gt;"",IF((1+OUT_1_Check!$Q$4)*SUM(1!#REF!)&lt;2*1!#REF!,1,IF((1-OUT_1_Check!$Q$4)*SUM(1!#REF!)&gt;2*1!#REF!,1,0)),IF(SUM(1!#REF!)&lt;&gt;0,1,0))</f>
        <v>#REF!</v>
      </c>
      <c r="AV51" s="31"/>
    </row>
    <row r="52" spans="1:48" s="22" customFormat="1" ht="18" customHeight="1">
      <c r="A52" s="42"/>
      <c r="B52" s="43" t="s">
        <v>102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+IF(1!#REF!&lt;&gt;"",IF((1+OUT_1_Check!$Q$4)*SUM(1!#REF!)&lt;2*1!#REF!,1,IF((1-OUT_1_Check!$Q$4)*SUM(1!#REF!)&gt;2*1!#REF!,1,0)),IF(SUM(1!#REF!)&lt;&gt;0,1,0))</f>
        <v>#REF!</v>
      </c>
      <c r="AV52" s="31"/>
    </row>
    <row r="53" spans="1:48" s="22" customFormat="1" ht="18" customHeight="1">
      <c r="A53" s="34" t="s">
        <v>82</v>
      </c>
      <c r="B53" s="34"/>
      <c r="C53" s="34"/>
      <c r="AS53" s="45"/>
      <c r="AT53" s="45"/>
      <c r="AV53" s="31"/>
    </row>
    <row r="54" spans="1:44" s="22" customFormat="1" ht="18" customHeight="1">
      <c r="A54" s="34" t="s">
        <v>83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4" s="22" customFormat="1" ht="18" customHeight="1">
      <c r="A55" s="46" t="s">
        <v>92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22" customFormat="1" ht="18" customHeight="1">
      <c r="A56" s="34" t="s">
        <v>95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27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sheetProtection/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rintOptions/>
  <pageMargins left="0.75" right="0.75" top="1" bottom="1" header="0.5" footer="0.5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outlinePr summaryBelow="0" summaryRight="0"/>
  </sheetPr>
  <dimension ref="B1:AT37"/>
  <sheetViews>
    <sheetView zoomScale="55" zoomScaleNormal="55" zoomScalePageLayoutView="0" workbookViewId="0" topLeftCell="A1">
      <selection activeCell="B1" sqref="B1"/>
    </sheetView>
  </sheetViews>
  <sheetFormatPr defaultColWidth="0" defaultRowHeight="12"/>
  <cols>
    <col min="1" max="2" width="1.75390625" style="287" customWidth="1"/>
    <col min="3" max="3" width="50.75390625" style="288" customWidth="1"/>
    <col min="4" max="43" width="7.25390625" style="287" customWidth="1"/>
    <col min="44" max="44" width="9.375" style="287" customWidth="1"/>
    <col min="45" max="45" width="10.25390625" style="287" bestFit="1" customWidth="1"/>
    <col min="46" max="46" width="1.75390625" style="287" customWidth="1"/>
    <col min="47" max="47" width="7.25390625" style="287" customWidth="1"/>
    <col min="48" max="49" width="9.125" style="287" customWidth="1"/>
    <col min="50" max="16384" width="0" style="287" hidden="1" customWidth="1"/>
  </cols>
  <sheetData>
    <row r="1" spans="2:45" s="220" customFormat="1" ht="19.5" customHeight="1">
      <c r="B1" s="221" t="s">
        <v>170</v>
      </c>
      <c r="C1" s="222"/>
      <c r="D1" s="223"/>
      <c r="E1" s="223"/>
      <c r="F1" s="223"/>
      <c r="G1" s="223"/>
      <c r="H1" s="223"/>
      <c r="I1" s="223"/>
      <c r="J1" s="223"/>
      <c r="AS1" s="224"/>
    </row>
    <row r="2" spans="3:45" s="225" customFormat="1" ht="19.5" customHeight="1"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</row>
    <row r="3" spans="3:45" s="225" customFormat="1" ht="19.5" customHeight="1">
      <c r="C3" s="436" t="s">
        <v>171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</row>
    <row r="4" spans="3:45" s="225" customFormat="1" ht="19.5" customHeight="1">
      <c r="C4" s="436" t="s">
        <v>232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</row>
    <row r="5" spans="3:45" s="225" customFormat="1" ht="19.5" customHeight="1">
      <c r="C5" s="436" t="s">
        <v>2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</row>
    <row r="6" spans="2:10" s="220" customFormat="1" ht="52.5" customHeight="1">
      <c r="B6" s="226"/>
      <c r="C6" s="227"/>
      <c r="I6" s="228"/>
      <c r="J6" s="228"/>
    </row>
    <row r="7" spans="2:46" s="229" customFormat="1" ht="27.75" customHeight="1">
      <c r="B7" s="230"/>
      <c r="C7" s="290" t="s">
        <v>165</v>
      </c>
      <c r="D7" s="232" t="s">
        <v>109</v>
      </c>
      <c r="E7" s="232" t="s">
        <v>148</v>
      </c>
      <c r="F7" s="232" t="s">
        <v>144</v>
      </c>
      <c r="G7" s="232" t="s">
        <v>110</v>
      </c>
      <c r="H7" s="232" t="s">
        <v>61</v>
      </c>
      <c r="I7" s="232" t="s">
        <v>147</v>
      </c>
      <c r="J7" s="232" t="s">
        <v>7</v>
      </c>
      <c r="K7" s="232" t="s">
        <v>111</v>
      </c>
      <c r="L7" s="232" t="s">
        <v>74</v>
      </c>
      <c r="M7" s="232" t="s">
        <v>112</v>
      </c>
      <c r="N7" s="232" t="s">
        <v>62</v>
      </c>
      <c r="O7" s="232" t="s">
        <v>60</v>
      </c>
      <c r="P7" s="232" t="s">
        <v>52</v>
      </c>
      <c r="Q7" s="232" t="s">
        <v>6</v>
      </c>
      <c r="R7" s="232" t="s">
        <v>63</v>
      </c>
      <c r="S7" s="232" t="s">
        <v>64</v>
      </c>
      <c r="T7" s="232" t="s">
        <v>75</v>
      </c>
      <c r="U7" s="232" t="s">
        <v>114</v>
      </c>
      <c r="V7" s="232" t="s">
        <v>76</v>
      </c>
      <c r="W7" s="232" t="s">
        <v>5</v>
      </c>
      <c r="X7" s="232" t="s">
        <v>65</v>
      </c>
      <c r="Y7" s="232" t="s">
        <v>115</v>
      </c>
      <c r="Z7" s="232" t="s">
        <v>116</v>
      </c>
      <c r="AA7" s="232" t="s">
        <v>66</v>
      </c>
      <c r="AB7" s="232" t="s">
        <v>117</v>
      </c>
      <c r="AC7" s="232" t="s">
        <v>80</v>
      </c>
      <c r="AD7" s="232" t="s">
        <v>77</v>
      </c>
      <c r="AE7" s="232" t="s">
        <v>118</v>
      </c>
      <c r="AF7" s="232" t="s">
        <v>67</v>
      </c>
      <c r="AG7" s="232" t="s">
        <v>68</v>
      </c>
      <c r="AH7" s="232" t="s">
        <v>145</v>
      </c>
      <c r="AI7" s="232" t="s">
        <v>69</v>
      </c>
      <c r="AJ7" s="232" t="s">
        <v>119</v>
      </c>
      <c r="AK7" s="232" t="s">
        <v>146</v>
      </c>
      <c r="AL7" s="232" t="s">
        <v>81</v>
      </c>
      <c r="AM7" s="232" t="s">
        <v>70</v>
      </c>
      <c r="AN7" s="232" t="s">
        <v>223</v>
      </c>
      <c r="AO7" s="232" t="s">
        <v>72</v>
      </c>
      <c r="AP7" s="232" t="s">
        <v>4</v>
      </c>
      <c r="AQ7" s="232" t="s">
        <v>73</v>
      </c>
      <c r="AR7" s="232" t="s">
        <v>168</v>
      </c>
      <c r="AS7" s="233" t="s">
        <v>169</v>
      </c>
      <c r="AT7" s="234"/>
    </row>
    <row r="8" spans="2:46" s="229" customFormat="1" ht="30" customHeight="1">
      <c r="B8" s="269"/>
      <c r="C8" s="291" t="s">
        <v>172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45"/>
      <c r="AT8" s="292"/>
    </row>
    <row r="9" spans="2:46" s="229" customFormat="1" ht="16.5" customHeight="1">
      <c r="B9" s="242"/>
      <c r="C9" s="243" t="s">
        <v>225</v>
      </c>
      <c r="D9" s="244">
        <v>0</v>
      </c>
      <c r="E9" s="244">
        <v>0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0</v>
      </c>
      <c r="M9" s="244">
        <v>0</v>
      </c>
      <c r="N9" s="244">
        <v>0</v>
      </c>
      <c r="O9" s="244">
        <v>0</v>
      </c>
      <c r="P9" s="244">
        <v>0</v>
      </c>
      <c r="Q9" s="244">
        <v>0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v>0</v>
      </c>
      <c r="AA9" s="244">
        <v>0</v>
      </c>
      <c r="AB9" s="244"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0</v>
      </c>
      <c r="AJ9" s="244"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4">
        <v>0</v>
      </c>
      <c r="AR9" s="244">
        <v>0</v>
      </c>
      <c r="AS9" s="245">
        <v>0</v>
      </c>
      <c r="AT9" s="292"/>
    </row>
    <row r="10" spans="2:46" s="229" customFormat="1" ht="16.5" customHeight="1">
      <c r="B10" s="248"/>
      <c r="C10" s="243" t="s">
        <v>149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4">
        <v>0</v>
      </c>
      <c r="AA10" s="244">
        <v>0</v>
      </c>
      <c r="AB10" s="244">
        <v>0</v>
      </c>
      <c r="AC10" s="244">
        <v>0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0</v>
      </c>
      <c r="AJ10" s="244">
        <v>0</v>
      </c>
      <c r="AK10" s="244">
        <v>0</v>
      </c>
      <c r="AL10" s="244">
        <v>0</v>
      </c>
      <c r="AM10" s="244">
        <v>0</v>
      </c>
      <c r="AN10" s="244">
        <v>0</v>
      </c>
      <c r="AO10" s="244">
        <v>0</v>
      </c>
      <c r="AP10" s="244">
        <v>0</v>
      </c>
      <c r="AQ10" s="244">
        <v>0</v>
      </c>
      <c r="AR10" s="244">
        <v>0</v>
      </c>
      <c r="AS10" s="245">
        <v>0</v>
      </c>
      <c r="AT10" s="292"/>
    </row>
    <row r="11" spans="2:46" s="229" customFormat="1" ht="16.5" customHeight="1">
      <c r="B11" s="248"/>
      <c r="C11" s="243" t="s">
        <v>150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0</v>
      </c>
      <c r="AJ11" s="244"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4">
        <v>0</v>
      </c>
      <c r="AR11" s="244">
        <v>0</v>
      </c>
      <c r="AS11" s="245">
        <v>0</v>
      </c>
      <c r="AT11" s="292"/>
    </row>
    <row r="12" spans="2:46" s="253" customFormat="1" ht="30" customHeight="1">
      <c r="B12" s="254"/>
      <c r="C12" s="255" t="s">
        <v>151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66">
        <v>0</v>
      </c>
      <c r="V12" s="266">
        <v>0</v>
      </c>
      <c r="W12" s="266">
        <v>0</v>
      </c>
      <c r="X12" s="266">
        <v>0</v>
      </c>
      <c r="Y12" s="266">
        <v>0</v>
      </c>
      <c r="Z12" s="266">
        <v>0</v>
      </c>
      <c r="AA12" s="266">
        <v>0</v>
      </c>
      <c r="AB12" s="266">
        <v>0</v>
      </c>
      <c r="AC12" s="266">
        <v>0</v>
      </c>
      <c r="AD12" s="266">
        <v>0</v>
      </c>
      <c r="AE12" s="266">
        <v>0</v>
      </c>
      <c r="AF12" s="266">
        <v>0</v>
      </c>
      <c r="AG12" s="266">
        <v>0</v>
      </c>
      <c r="AH12" s="266">
        <v>0</v>
      </c>
      <c r="AI12" s="266">
        <v>0</v>
      </c>
      <c r="AJ12" s="266">
        <v>0</v>
      </c>
      <c r="AK12" s="266">
        <v>0</v>
      </c>
      <c r="AL12" s="266">
        <v>0</v>
      </c>
      <c r="AM12" s="266">
        <v>0</v>
      </c>
      <c r="AN12" s="266">
        <v>0</v>
      </c>
      <c r="AO12" s="266">
        <v>0</v>
      </c>
      <c r="AP12" s="266">
        <v>0</v>
      </c>
      <c r="AQ12" s="266">
        <v>0</v>
      </c>
      <c r="AR12" s="266">
        <v>0</v>
      </c>
      <c r="AS12" s="267">
        <v>0</v>
      </c>
      <c r="AT12" s="293"/>
    </row>
    <row r="13" spans="2:46" s="229" customFormat="1" ht="30" customHeight="1">
      <c r="B13" s="269"/>
      <c r="C13" s="273" t="s">
        <v>174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45"/>
      <c r="AT13" s="292"/>
    </row>
    <row r="14" spans="2:46" s="229" customFormat="1" ht="16.5" customHeight="1">
      <c r="B14" s="242"/>
      <c r="C14" s="243" t="s">
        <v>225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19</v>
      </c>
      <c r="J14" s="244">
        <v>106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7493.780098181102</v>
      </c>
      <c r="Q14" s="244">
        <v>63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439</v>
      </c>
      <c r="X14" s="244">
        <v>0</v>
      </c>
      <c r="Y14" s="244">
        <v>0</v>
      </c>
      <c r="Z14" s="244">
        <v>0</v>
      </c>
      <c r="AA14" s="244">
        <v>0</v>
      </c>
      <c r="AB14" s="244">
        <v>0</v>
      </c>
      <c r="AC14" s="244">
        <v>0</v>
      </c>
      <c r="AD14" s="244">
        <v>0</v>
      </c>
      <c r="AE14" s="244">
        <v>0</v>
      </c>
      <c r="AF14" s="244">
        <v>0</v>
      </c>
      <c r="AG14" s="244">
        <v>0</v>
      </c>
      <c r="AH14" s="244">
        <v>0</v>
      </c>
      <c r="AI14" s="244">
        <v>9</v>
      </c>
      <c r="AJ14" s="244">
        <v>1</v>
      </c>
      <c r="AK14" s="244">
        <v>5</v>
      </c>
      <c r="AL14" s="244">
        <v>0</v>
      </c>
      <c r="AM14" s="244">
        <v>0</v>
      </c>
      <c r="AN14" s="244">
        <v>14318.709350000001</v>
      </c>
      <c r="AO14" s="244">
        <v>0</v>
      </c>
      <c r="AP14" s="244">
        <v>29051.314903118</v>
      </c>
      <c r="AQ14" s="244">
        <v>0</v>
      </c>
      <c r="AR14" s="244">
        <v>0</v>
      </c>
      <c r="AS14" s="245">
        <v>51505.8043512991</v>
      </c>
      <c r="AT14" s="292"/>
    </row>
    <row r="15" spans="2:46" s="229" customFormat="1" ht="16.5" customHeight="1">
      <c r="B15" s="248"/>
      <c r="C15" s="243" t="s">
        <v>149</v>
      </c>
      <c r="D15" s="244">
        <v>0</v>
      </c>
      <c r="E15" s="244">
        <v>0.56</v>
      </c>
      <c r="F15" s="244">
        <v>0</v>
      </c>
      <c r="G15" s="244">
        <v>0</v>
      </c>
      <c r="H15" s="244">
        <v>0</v>
      </c>
      <c r="I15" s="244">
        <v>0</v>
      </c>
      <c r="J15" s="244">
        <v>54.837316</v>
      </c>
      <c r="K15" s="244">
        <v>0</v>
      </c>
      <c r="L15" s="244">
        <v>0</v>
      </c>
      <c r="M15" s="244">
        <v>0</v>
      </c>
      <c r="N15" s="244">
        <v>0</v>
      </c>
      <c r="O15" s="244">
        <v>0</v>
      </c>
      <c r="P15" s="244">
        <v>1609.7505762230971</v>
      </c>
      <c r="Q15" s="244">
        <v>3</v>
      </c>
      <c r="R15" s="244">
        <v>0</v>
      </c>
      <c r="S15" s="244">
        <v>0</v>
      </c>
      <c r="T15" s="244">
        <v>0</v>
      </c>
      <c r="U15" s="244">
        <v>0</v>
      </c>
      <c r="V15" s="244">
        <v>0</v>
      </c>
      <c r="W15" s="244">
        <v>0</v>
      </c>
      <c r="X15" s="244">
        <v>0</v>
      </c>
      <c r="Y15" s="244">
        <v>0</v>
      </c>
      <c r="Z15" s="244">
        <v>0</v>
      </c>
      <c r="AA15" s="244">
        <v>0</v>
      </c>
      <c r="AB15" s="244">
        <v>0</v>
      </c>
      <c r="AC15" s="244">
        <v>4.36</v>
      </c>
      <c r="AD15" s="244">
        <v>0</v>
      </c>
      <c r="AE15" s="244">
        <v>0</v>
      </c>
      <c r="AF15" s="244">
        <v>0</v>
      </c>
      <c r="AG15" s="244">
        <v>0</v>
      </c>
      <c r="AH15" s="244">
        <v>0</v>
      </c>
      <c r="AI15" s="244">
        <v>0</v>
      </c>
      <c r="AJ15" s="244">
        <v>0</v>
      </c>
      <c r="AK15" s="244">
        <v>0</v>
      </c>
      <c r="AL15" s="244">
        <v>0</v>
      </c>
      <c r="AM15" s="244">
        <v>0</v>
      </c>
      <c r="AN15" s="244">
        <v>530.203492</v>
      </c>
      <c r="AO15" s="244">
        <v>0</v>
      </c>
      <c r="AP15" s="244">
        <v>3055.8208142223266</v>
      </c>
      <c r="AQ15" s="244">
        <v>0</v>
      </c>
      <c r="AR15" s="244">
        <v>0</v>
      </c>
      <c r="AS15" s="245">
        <v>5258.532198445424</v>
      </c>
      <c r="AT15" s="292"/>
    </row>
    <row r="16" spans="2:46" s="229" customFormat="1" ht="16.5" customHeight="1">
      <c r="B16" s="248"/>
      <c r="C16" s="243" t="s">
        <v>150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3.5</v>
      </c>
      <c r="K16" s="244">
        <v>0</v>
      </c>
      <c r="L16" s="244">
        <v>0</v>
      </c>
      <c r="M16" s="244">
        <v>0</v>
      </c>
      <c r="N16" s="244">
        <v>0</v>
      </c>
      <c r="O16" s="244">
        <v>0</v>
      </c>
      <c r="P16" s="244">
        <v>3441.638203</v>
      </c>
      <c r="Q16" s="244">
        <v>67</v>
      </c>
      <c r="R16" s="244">
        <v>0</v>
      </c>
      <c r="S16" s="244">
        <v>0</v>
      </c>
      <c r="T16" s="244">
        <v>0</v>
      </c>
      <c r="U16" s="244">
        <v>0</v>
      </c>
      <c r="V16" s="244">
        <v>0</v>
      </c>
      <c r="W16" s="244">
        <v>0</v>
      </c>
      <c r="X16" s="244">
        <v>0</v>
      </c>
      <c r="Y16" s="244">
        <v>0</v>
      </c>
      <c r="Z16" s="244">
        <v>0</v>
      </c>
      <c r="AA16" s="244">
        <v>0</v>
      </c>
      <c r="AB16" s="244">
        <v>0</v>
      </c>
      <c r="AC16" s="244">
        <v>0</v>
      </c>
      <c r="AD16" s="244">
        <v>0</v>
      </c>
      <c r="AE16" s="244">
        <v>0</v>
      </c>
      <c r="AF16" s="244">
        <v>0</v>
      </c>
      <c r="AG16" s="244">
        <v>0</v>
      </c>
      <c r="AH16" s="244">
        <v>0</v>
      </c>
      <c r="AI16" s="244">
        <v>0</v>
      </c>
      <c r="AJ16" s="244">
        <v>0</v>
      </c>
      <c r="AK16" s="244">
        <v>0</v>
      </c>
      <c r="AL16" s="244">
        <v>0</v>
      </c>
      <c r="AM16" s="244">
        <v>0</v>
      </c>
      <c r="AN16" s="244">
        <v>283.036693</v>
      </c>
      <c r="AO16" s="244">
        <v>0</v>
      </c>
      <c r="AP16" s="244">
        <v>5406.027715</v>
      </c>
      <c r="AQ16" s="244">
        <v>0</v>
      </c>
      <c r="AR16" s="244">
        <v>0</v>
      </c>
      <c r="AS16" s="245">
        <v>9201.202611</v>
      </c>
      <c r="AT16" s="292"/>
    </row>
    <row r="17" spans="2:46" s="253" customFormat="1" ht="30" customHeight="1">
      <c r="B17" s="265"/>
      <c r="C17" s="255" t="s">
        <v>175</v>
      </c>
      <c r="D17" s="266">
        <v>0</v>
      </c>
      <c r="E17" s="266">
        <v>0.56</v>
      </c>
      <c r="F17" s="266">
        <v>0</v>
      </c>
      <c r="G17" s="266">
        <v>0</v>
      </c>
      <c r="H17" s="266">
        <v>0</v>
      </c>
      <c r="I17" s="266">
        <v>19</v>
      </c>
      <c r="J17" s="266">
        <v>164.337316</v>
      </c>
      <c r="K17" s="266">
        <v>0</v>
      </c>
      <c r="L17" s="266">
        <v>0</v>
      </c>
      <c r="M17" s="266">
        <v>0</v>
      </c>
      <c r="N17" s="266">
        <v>0</v>
      </c>
      <c r="O17" s="266">
        <v>0</v>
      </c>
      <c r="P17" s="266">
        <v>12545.1688774042</v>
      </c>
      <c r="Q17" s="266">
        <v>133</v>
      </c>
      <c r="R17" s="266">
        <v>0</v>
      </c>
      <c r="S17" s="266">
        <v>0</v>
      </c>
      <c r="T17" s="266">
        <v>0</v>
      </c>
      <c r="U17" s="266">
        <v>0</v>
      </c>
      <c r="V17" s="266">
        <v>0</v>
      </c>
      <c r="W17" s="266">
        <v>439</v>
      </c>
      <c r="X17" s="266">
        <v>0</v>
      </c>
      <c r="Y17" s="266">
        <v>0</v>
      </c>
      <c r="Z17" s="266">
        <v>0</v>
      </c>
      <c r="AA17" s="266">
        <v>0</v>
      </c>
      <c r="AB17" s="266">
        <v>0</v>
      </c>
      <c r="AC17" s="266">
        <v>4.36</v>
      </c>
      <c r="AD17" s="266">
        <v>0</v>
      </c>
      <c r="AE17" s="266">
        <v>0</v>
      </c>
      <c r="AF17" s="266">
        <v>0</v>
      </c>
      <c r="AG17" s="266">
        <v>0</v>
      </c>
      <c r="AH17" s="266">
        <v>0</v>
      </c>
      <c r="AI17" s="266">
        <v>9</v>
      </c>
      <c r="AJ17" s="266">
        <v>1</v>
      </c>
      <c r="AK17" s="266">
        <v>5</v>
      </c>
      <c r="AL17" s="266">
        <v>0</v>
      </c>
      <c r="AM17" s="266">
        <v>0</v>
      </c>
      <c r="AN17" s="266">
        <v>15131.949535000002</v>
      </c>
      <c r="AO17" s="266">
        <v>0</v>
      </c>
      <c r="AP17" s="266">
        <v>37513.16343234033</v>
      </c>
      <c r="AQ17" s="266">
        <v>0</v>
      </c>
      <c r="AR17" s="266">
        <v>0</v>
      </c>
      <c r="AS17" s="267">
        <v>65965.53916074452</v>
      </c>
      <c r="AT17" s="293"/>
    </row>
    <row r="18" spans="2:46" s="235" customFormat="1" ht="30" customHeight="1">
      <c r="B18" s="274"/>
      <c r="C18" s="261" t="s">
        <v>176</v>
      </c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5"/>
      <c r="AT18" s="296"/>
    </row>
    <row r="19" spans="2:46" s="235" customFormat="1" ht="30" customHeight="1">
      <c r="B19" s="274"/>
      <c r="C19" s="261" t="s">
        <v>155</v>
      </c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5"/>
      <c r="AT19" s="296"/>
    </row>
    <row r="20" spans="2:46" s="229" customFormat="1" ht="16.5" customHeight="1">
      <c r="B20" s="268"/>
      <c r="C20" s="243" t="s">
        <v>173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1445.91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244">
        <v>0</v>
      </c>
      <c r="Y20" s="244">
        <v>0</v>
      </c>
      <c r="Z20" s="244">
        <v>0</v>
      </c>
      <c r="AA20" s="244">
        <v>0</v>
      </c>
      <c r="AB20" s="244">
        <v>0</v>
      </c>
      <c r="AC20" s="244">
        <v>0</v>
      </c>
      <c r="AD20" s="244">
        <v>0</v>
      </c>
      <c r="AE20" s="244">
        <v>0</v>
      </c>
      <c r="AF20" s="244">
        <v>0</v>
      </c>
      <c r="AG20" s="244">
        <v>0</v>
      </c>
      <c r="AH20" s="244">
        <v>0</v>
      </c>
      <c r="AI20" s="244">
        <v>0</v>
      </c>
      <c r="AJ20" s="244">
        <v>0</v>
      </c>
      <c r="AK20" s="244">
        <v>0</v>
      </c>
      <c r="AL20" s="244">
        <v>0</v>
      </c>
      <c r="AM20" s="244">
        <v>0</v>
      </c>
      <c r="AN20" s="244">
        <v>106.42</v>
      </c>
      <c r="AO20" s="244">
        <v>51</v>
      </c>
      <c r="AP20" s="244">
        <v>821.94</v>
      </c>
      <c r="AQ20" s="244">
        <v>0</v>
      </c>
      <c r="AR20" s="244">
        <v>0</v>
      </c>
      <c r="AS20" s="245">
        <v>2425.2700000000004</v>
      </c>
      <c r="AT20" s="292"/>
    </row>
    <row r="21" spans="2:46" s="229" customFormat="1" ht="16.5" customHeight="1">
      <c r="B21" s="242"/>
      <c r="C21" s="243" t="s">
        <v>149</v>
      </c>
      <c r="D21" s="244">
        <v>0</v>
      </c>
      <c r="E21" s="244">
        <v>0</v>
      </c>
      <c r="F21" s="244">
        <v>0</v>
      </c>
      <c r="G21" s="244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21</v>
      </c>
      <c r="Q21" s="244">
        <v>1</v>
      </c>
      <c r="R21" s="244">
        <v>0</v>
      </c>
      <c r="S21" s="244">
        <v>0</v>
      </c>
      <c r="T21" s="244">
        <v>0</v>
      </c>
      <c r="U21" s="244">
        <v>0</v>
      </c>
      <c r="V21" s="244">
        <v>0</v>
      </c>
      <c r="W21" s="244">
        <v>9.63</v>
      </c>
      <c r="X21" s="244">
        <v>0</v>
      </c>
      <c r="Y21" s="244">
        <v>0</v>
      </c>
      <c r="Z21" s="244">
        <v>0</v>
      </c>
      <c r="AA21" s="244">
        <v>0</v>
      </c>
      <c r="AB21" s="244">
        <v>0</v>
      </c>
      <c r="AC21" s="244">
        <v>0</v>
      </c>
      <c r="AD21" s="244">
        <v>0</v>
      </c>
      <c r="AE21" s="244">
        <v>0</v>
      </c>
      <c r="AF21" s="244">
        <v>0</v>
      </c>
      <c r="AG21" s="244">
        <v>0</v>
      </c>
      <c r="AH21" s="244">
        <v>0</v>
      </c>
      <c r="AI21" s="244">
        <v>0</v>
      </c>
      <c r="AJ21" s="244">
        <v>0</v>
      </c>
      <c r="AK21" s="244">
        <v>0</v>
      </c>
      <c r="AL21" s="244">
        <v>0</v>
      </c>
      <c r="AM21" s="244">
        <v>0</v>
      </c>
      <c r="AN21" s="244">
        <v>5</v>
      </c>
      <c r="AO21" s="244">
        <v>0</v>
      </c>
      <c r="AP21" s="244">
        <v>55</v>
      </c>
      <c r="AQ21" s="244">
        <v>0</v>
      </c>
      <c r="AR21" s="244">
        <v>0</v>
      </c>
      <c r="AS21" s="245">
        <v>91.63</v>
      </c>
      <c r="AT21" s="292"/>
    </row>
    <row r="22" spans="2:46" s="229" customFormat="1" ht="16.5" customHeight="1">
      <c r="B22" s="269"/>
      <c r="C22" s="243" t="s">
        <v>150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332.365296</v>
      </c>
      <c r="Q22" s="244">
        <v>1.26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244">
        <v>0</v>
      </c>
      <c r="Y22" s="244">
        <v>0</v>
      </c>
      <c r="Z22" s="244">
        <v>0</v>
      </c>
      <c r="AA22" s="244">
        <v>0</v>
      </c>
      <c r="AB22" s="244">
        <v>0</v>
      </c>
      <c r="AC22" s="244">
        <v>0</v>
      </c>
      <c r="AD22" s="244">
        <v>0</v>
      </c>
      <c r="AE22" s="244">
        <v>0</v>
      </c>
      <c r="AF22" s="244">
        <v>0</v>
      </c>
      <c r="AG22" s="244">
        <v>0</v>
      </c>
      <c r="AH22" s="244">
        <v>0</v>
      </c>
      <c r="AI22" s="244">
        <v>0</v>
      </c>
      <c r="AJ22" s="244">
        <v>0</v>
      </c>
      <c r="AK22" s="244">
        <v>0</v>
      </c>
      <c r="AL22" s="244">
        <v>0</v>
      </c>
      <c r="AM22" s="244">
        <v>0</v>
      </c>
      <c r="AN22" s="244">
        <v>33</v>
      </c>
      <c r="AO22" s="244">
        <v>0</v>
      </c>
      <c r="AP22" s="244">
        <v>648.566667</v>
      </c>
      <c r="AQ22" s="244">
        <v>0</v>
      </c>
      <c r="AR22" s="244">
        <v>0</v>
      </c>
      <c r="AS22" s="245">
        <v>1015.191963</v>
      </c>
      <c r="AT22" s="292"/>
    </row>
    <row r="23" spans="2:46" s="253" customFormat="1" ht="30" customHeight="1">
      <c r="B23" s="297"/>
      <c r="C23" s="255" t="s">
        <v>154</v>
      </c>
      <c r="D23" s="266">
        <v>0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6">
        <v>1799.275296</v>
      </c>
      <c r="Q23" s="266">
        <v>2.26</v>
      </c>
      <c r="R23" s="266">
        <v>0</v>
      </c>
      <c r="S23" s="266">
        <v>0</v>
      </c>
      <c r="T23" s="266">
        <v>0</v>
      </c>
      <c r="U23" s="266">
        <v>0</v>
      </c>
      <c r="V23" s="266">
        <v>0</v>
      </c>
      <c r="W23" s="266">
        <v>9.63</v>
      </c>
      <c r="X23" s="266">
        <v>0</v>
      </c>
      <c r="Y23" s="266">
        <v>0</v>
      </c>
      <c r="Z23" s="266">
        <v>0</v>
      </c>
      <c r="AA23" s="266">
        <v>0</v>
      </c>
      <c r="AB23" s="266">
        <v>0</v>
      </c>
      <c r="AC23" s="266">
        <v>0</v>
      </c>
      <c r="AD23" s="266">
        <v>0</v>
      </c>
      <c r="AE23" s="266">
        <v>0</v>
      </c>
      <c r="AF23" s="266">
        <v>0</v>
      </c>
      <c r="AG23" s="266">
        <v>0</v>
      </c>
      <c r="AH23" s="266">
        <v>0</v>
      </c>
      <c r="AI23" s="266">
        <v>0</v>
      </c>
      <c r="AJ23" s="266">
        <v>0</v>
      </c>
      <c r="AK23" s="266">
        <v>0</v>
      </c>
      <c r="AL23" s="266">
        <v>0</v>
      </c>
      <c r="AM23" s="266">
        <v>0</v>
      </c>
      <c r="AN23" s="266">
        <v>144.42000000000002</v>
      </c>
      <c r="AO23" s="266">
        <v>51</v>
      </c>
      <c r="AP23" s="266">
        <v>1525.506667</v>
      </c>
      <c r="AQ23" s="266">
        <v>0</v>
      </c>
      <c r="AR23" s="266">
        <v>0</v>
      </c>
      <c r="AS23" s="267">
        <v>3532.0919630000003</v>
      </c>
      <c r="AT23" s="293"/>
    </row>
    <row r="24" spans="2:46" s="235" customFormat="1" ht="30" customHeight="1">
      <c r="B24" s="298"/>
      <c r="C24" s="261" t="s">
        <v>158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5"/>
      <c r="AT24" s="296"/>
    </row>
    <row r="25" spans="2:46" s="229" customFormat="1" ht="16.5" customHeight="1">
      <c r="B25" s="242"/>
      <c r="C25" s="243" t="s">
        <v>173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70.637606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244">
        <v>0</v>
      </c>
      <c r="Y25" s="244">
        <v>0</v>
      </c>
      <c r="Z25" s="244">
        <v>0</v>
      </c>
      <c r="AA25" s="244">
        <v>0</v>
      </c>
      <c r="AB25" s="244">
        <v>0</v>
      </c>
      <c r="AC25" s="244">
        <v>0</v>
      </c>
      <c r="AD25" s="244">
        <v>0</v>
      </c>
      <c r="AE25" s="244">
        <v>0</v>
      </c>
      <c r="AF25" s="244">
        <v>0</v>
      </c>
      <c r="AG25" s="244">
        <v>0</v>
      </c>
      <c r="AH25" s="244">
        <v>0</v>
      </c>
      <c r="AI25" s="244">
        <v>0</v>
      </c>
      <c r="AJ25" s="244">
        <v>0</v>
      </c>
      <c r="AK25" s="244">
        <v>0</v>
      </c>
      <c r="AL25" s="244">
        <v>0</v>
      </c>
      <c r="AM25" s="244">
        <v>0</v>
      </c>
      <c r="AN25" s="244">
        <v>36.5</v>
      </c>
      <c r="AO25" s="244">
        <v>0</v>
      </c>
      <c r="AP25" s="244">
        <v>800.066667</v>
      </c>
      <c r="AQ25" s="244">
        <v>0</v>
      </c>
      <c r="AR25" s="244">
        <v>0</v>
      </c>
      <c r="AS25" s="245">
        <v>907.2042730000001</v>
      </c>
      <c r="AT25" s="292"/>
    </row>
    <row r="26" spans="2:46" s="229" customFormat="1" ht="16.5" customHeight="1">
      <c r="B26" s="242"/>
      <c r="C26" s="243" t="s">
        <v>149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277.22769</v>
      </c>
      <c r="Q26" s="244">
        <v>2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4.59</v>
      </c>
      <c r="X26" s="244">
        <v>0</v>
      </c>
      <c r="Y26" s="244">
        <v>0</v>
      </c>
      <c r="Z26" s="244">
        <v>0</v>
      </c>
      <c r="AA26" s="244">
        <v>0</v>
      </c>
      <c r="AB26" s="244">
        <v>0</v>
      </c>
      <c r="AC26" s="244">
        <v>0</v>
      </c>
      <c r="AD26" s="244">
        <v>0</v>
      </c>
      <c r="AE26" s="244">
        <v>0</v>
      </c>
      <c r="AF26" s="244">
        <v>0</v>
      </c>
      <c r="AG26" s="244">
        <v>0</v>
      </c>
      <c r="AH26" s="244">
        <v>0</v>
      </c>
      <c r="AI26" s="244">
        <v>0</v>
      </c>
      <c r="AJ26" s="244">
        <v>0</v>
      </c>
      <c r="AK26" s="244">
        <v>0</v>
      </c>
      <c r="AL26" s="244">
        <v>0</v>
      </c>
      <c r="AM26" s="244">
        <v>0</v>
      </c>
      <c r="AN26" s="244">
        <v>10</v>
      </c>
      <c r="AO26" s="244">
        <v>0</v>
      </c>
      <c r="AP26" s="244">
        <v>505</v>
      </c>
      <c r="AQ26" s="244">
        <v>0</v>
      </c>
      <c r="AR26" s="244">
        <v>0</v>
      </c>
      <c r="AS26" s="245">
        <v>798.81769</v>
      </c>
      <c r="AT26" s="292"/>
    </row>
    <row r="27" spans="2:46" s="229" customFormat="1" ht="16.5" customHeight="1">
      <c r="B27" s="269"/>
      <c r="C27" s="243" t="s">
        <v>150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7.41</v>
      </c>
      <c r="Q27" s="244">
        <v>0.76</v>
      </c>
      <c r="R27" s="244">
        <v>0</v>
      </c>
      <c r="S27" s="244">
        <v>0</v>
      </c>
      <c r="T27" s="244">
        <v>0</v>
      </c>
      <c r="U27" s="244">
        <v>0</v>
      </c>
      <c r="V27" s="244">
        <v>0</v>
      </c>
      <c r="W27" s="244">
        <v>0</v>
      </c>
      <c r="X27" s="244">
        <v>0</v>
      </c>
      <c r="Y27" s="244">
        <v>0</v>
      </c>
      <c r="Z27" s="244">
        <v>0</v>
      </c>
      <c r="AA27" s="244">
        <v>0</v>
      </c>
      <c r="AB27" s="244">
        <v>0</v>
      </c>
      <c r="AC27" s="244">
        <v>0</v>
      </c>
      <c r="AD27" s="244">
        <v>0</v>
      </c>
      <c r="AE27" s="244">
        <v>0</v>
      </c>
      <c r="AF27" s="244">
        <v>0</v>
      </c>
      <c r="AG27" s="244">
        <v>0</v>
      </c>
      <c r="AH27" s="244">
        <v>0</v>
      </c>
      <c r="AI27" s="244">
        <v>0</v>
      </c>
      <c r="AJ27" s="244">
        <v>0</v>
      </c>
      <c r="AK27" s="244">
        <v>0</v>
      </c>
      <c r="AL27" s="244">
        <v>0</v>
      </c>
      <c r="AM27" s="244">
        <v>0</v>
      </c>
      <c r="AN27" s="244">
        <v>51.9</v>
      </c>
      <c r="AO27" s="244">
        <v>0</v>
      </c>
      <c r="AP27" s="244">
        <v>522.1557971</v>
      </c>
      <c r="AQ27" s="244">
        <v>0</v>
      </c>
      <c r="AR27" s="244">
        <v>0</v>
      </c>
      <c r="AS27" s="245">
        <v>582.2257971</v>
      </c>
      <c r="AT27" s="292"/>
    </row>
    <row r="28" spans="2:46" s="253" customFormat="1" ht="30" customHeight="1">
      <c r="B28" s="265"/>
      <c r="C28" s="255" t="s">
        <v>156</v>
      </c>
      <c r="D28" s="266">
        <v>0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  <c r="J28" s="266">
        <v>0</v>
      </c>
      <c r="K28" s="266">
        <v>0</v>
      </c>
      <c r="L28" s="266">
        <v>0</v>
      </c>
      <c r="M28" s="266">
        <v>0</v>
      </c>
      <c r="N28" s="266">
        <v>0</v>
      </c>
      <c r="O28" s="266">
        <v>0</v>
      </c>
      <c r="P28" s="266">
        <v>355.275296</v>
      </c>
      <c r="Q28" s="266">
        <v>2.76</v>
      </c>
      <c r="R28" s="266">
        <v>0</v>
      </c>
      <c r="S28" s="266">
        <v>0</v>
      </c>
      <c r="T28" s="266">
        <v>0</v>
      </c>
      <c r="U28" s="266">
        <v>0</v>
      </c>
      <c r="V28" s="266">
        <v>0</v>
      </c>
      <c r="W28" s="266">
        <v>4.59</v>
      </c>
      <c r="X28" s="266">
        <v>0</v>
      </c>
      <c r="Y28" s="266">
        <v>0</v>
      </c>
      <c r="Z28" s="266">
        <v>0</v>
      </c>
      <c r="AA28" s="266">
        <v>0</v>
      </c>
      <c r="AB28" s="266">
        <v>0</v>
      </c>
      <c r="AC28" s="266">
        <v>0</v>
      </c>
      <c r="AD28" s="266">
        <v>0</v>
      </c>
      <c r="AE28" s="266">
        <v>0</v>
      </c>
      <c r="AF28" s="266">
        <v>0</v>
      </c>
      <c r="AG28" s="266">
        <v>0</v>
      </c>
      <c r="AH28" s="266">
        <v>0</v>
      </c>
      <c r="AI28" s="266">
        <v>0</v>
      </c>
      <c r="AJ28" s="266">
        <v>0</v>
      </c>
      <c r="AK28" s="266">
        <v>0</v>
      </c>
      <c r="AL28" s="266">
        <v>0</v>
      </c>
      <c r="AM28" s="266">
        <v>0</v>
      </c>
      <c r="AN28" s="266">
        <v>98.4</v>
      </c>
      <c r="AO28" s="266">
        <v>0</v>
      </c>
      <c r="AP28" s="266">
        <v>1827.2224641</v>
      </c>
      <c r="AQ28" s="266">
        <v>0</v>
      </c>
      <c r="AR28" s="266">
        <v>0</v>
      </c>
      <c r="AS28" s="267">
        <v>2288.2477601</v>
      </c>
      <c r="AT28" s="293"/>
    </row>
    <row r="29" spans="2:46" s="229" customFormat="1" ht="30" customHeight="1">
      <c r="B29" s="242"/>
      <c r="C29" s="251" t="s">
        <v>177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2154.550592</v>
      </c>
      <c r="Q29" s="252">
        <v>5.02</v>
      </c>
      <c r="R29" s="252">
        <v>0</v>
      </c>
      <c r="S29" s="252">
        <v>0</v>
      </c>
      <c r="T29" s="252">
        <v>0</v>
      </c>
      <c r="U29" s="252">
        <v>0</v>
      </c>
      <c r="V29" s="252">
        <v>0</v>
      </c>
      <c r="W29" s="252">
        <v>14.22</v>
      </c>
      <c r="X29" s="252">
        <v>0</v>
      </c>
      <c r="Y29" s="252">
        <v>0</v>
      </c>
      <c r="Z29" s="252">
        <v>0</v>
      </c>
      <c r="AA29" s="252">
        <v>0</v>
      </c>
      <c r="AB29" s="252">
        <v>0</v>
      </c>
      <c r="AC29" s="252">
        <v>0</v>
      </c>
      <c r="AD29" s="252">
        <v>0</v>
      </c>
      <c r="AE29" s="252">
        <v>0</v>
      </c>
      <c r="AF29" s="252">
        <v>0</v>
      </c>
      <c r="AG29" s="252">
        <v>0</v>
      </c>
      <c r="AH29" s="252">
        <v>0</v>
      </c>
      <c r="AI29" s="252">
        <v>0</v>
      </c>
      <c r="AJ29" s="252">
        <v>0</v>
      </c>
      <c r="AK29" s="252">
        <v>0</v>
      </c>
      <c r="AL29" s="252">
        <v>0</v>
      </c>
      <c r="AM29" s="252">
        <v>0</v>
      </c>
      <c r="AN29" s="252">
        <v>242.82000000000002</v>
      </c>
      <c r="AO29" s="252">
        <v>51</v>
      </c>
      <c r="AP29" s="252">
        <v>3352.7291311</v>
      </c>
      <c r="AQ29" s="252">
        <v>0</v>
      </c>
      <c r="AR29" s="252">
        <v>0</v>
      </c>
      <c r="AS29" s="245">
        <v>5820.3397231</v>
      </c>
      <c r="AT29" s="292"/>
    </row>
    <row r="30" spans="2:46" s="229" customFormat="1" ht="18" customHeight="1">
      <c r="B30" s="268"/>
      <c r="C30" s="251" t="s">
        <v>233</v>
      </c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2">
        <v>0</v>
      </c>
      <c r="AT30" s="292"/>
    </row>
    <row r="31" spans="2:46" s="229" customFormat="1" ht="30" customHeight="1">
      <c r="B31" s="242"/>
      <c r="C31" s="299" t="s">
        <v>178</v>
      </c>
      <c r="D31" s="252">
        <v>0</v>
      </c>
      <c r="E31" s="252">
        <v>0.56</v>
      </c>
      <c r="F31" s="252">
        <v>0</v>
      </c>
      <c r="G31" s="252">
        <v>0</v>
      </c>
      <c r="H31" s="252">
        <v>0</v>
      </c>
      <c r="I31" s="252">
        <v>19</v>
      </c>
      <c r="J31" s="252">
        <v>164.337316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14699.7194694042</v>
      </c>
      <c r="Q31" s="252">
        <v>138.02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453.22</v>
      </c>
      <c r="X31" s="252">
        <v>0</v>
      </c>
      <c r="Y31" s="252">
        <v>0</v>
      </c>
      <c r="Z31" s="252">
        <v>0</v>
      </c>
      <c r="AA31" s="252">
        <v>0</v>
      </c>
      <c r="AB31" s="252">
        <v>0</v>
      </c>
      <c r="AC31" s="252">
        <v>4.36</v>
      </c>
      <c r="AD31" s="252">
        <v>0</v>
      </c>
      <c r="AE31" s="252">
        <v>0</v>
      </c>
      <c r="AF31" s="252">
        <v>0</v>
      </c>
      <c r="AG31" s="252">
        <v>0</v>
      </c>
      <c r="AH31" s="252">
        <v>0</v>
      </c>
      <c r="AI31" s="252">
        <v>9</v>
      </c>
      <c r="AJ31" s="252">
        <v>1</v>
      </c>
      <c r="AK31" s="252">
        <v>5</v>
      </c>
      <c r="AL31" s="252">
        <v>0</v>
      </c>
      <c r="AM31" s="252">
        <v>0</v>
      </c>
      <c r="AN31" s="252">
        <v>15374.769535000001</v>
      </c>
      <c r="AO31" s="252">
        <v>51</v>
      </c>
      <c r="AP31" s="252">
        <v>40865.89256344033</v>
      </c>
      <c r="AQ31" s="252">
        <v>0</v>
      </c>
      <c r="AR31" s="252">
        <v>0</v>
      </c>
      <c r="AS31" s="245">
        <v>71785.87888384452</v>
      </c>
      <c r="AT31" s="292"/>
    </row>
    <row r="32" spans="2:46" s="235" customFormat="1" ht="30" customHeight="1">
      <c r="B32" s="274"/>
      <c r="C32" s="261" t="s">
        <v>164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5"/>
      <c r="AT32" s="296"/>
    </row>
    <row r="33" spans="2:46" s="229" customFormat="1" ht="18" customHeight="1">
      <c r="B33" s="268"/>
      <c r="C33" s="251" t="s">
        <v>234</v>
      </c>
      <c r="D33" s="244">
        <v>0</v>
      </c>
      <c r="E33" s="244">
        <v>0</v>
      </c>
      <c r="F33" s="244">
        <v>0</v>
      </c>
      <c r="G33" s="244">
        <v>0</v>
      </c>
      <c r="H33" s="244">
        <v>0</v>
      </c>
      <c r="I33" s="244">
        <v>0</v>
      </c>
      <c r="J33" s="244">
        <v>0.209359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166.06196036897072</v>
      </c>
      <c r="Q33" s="244">
        <v>0</v>
      </c>
      <c r="R33" s="244">
        <v>0</v>
      </c>
      <c r="S33" s="244">
        <v>0</v>
      </c>
      <c r="T33" s="244">
        <v>0</v>
      </c>
      <c r="U33" s="244">
        <v>0</v>
      </c>
      <c r="V33" s="244">
        <v>0</v>
      </c>
      <c r="W33" s="244">
        <v>0</v>
      </c>
      <c r="X33" s="244">
        <v>0</v>
      </c>
      <c r="Y33" s="244">
        <v>0</v>
      </c>
      <c r="Z33" s="244">
        <v>0</v>
      </c>
      <c r="AA33" s="244">
        <v>0</v>
      </c>
      <c r="AB33" s="244">
        <v>0</v>
      </c>
      <c r="AC33" s="244">
        <v>0</v>
      </c>
      <c r="AD33" s="244">
        <v>0</v>
      </c>
      <c r="AE33" s="244">
        <v>0</v>
      </c>
      <c r="AF33" s="244">
        <v>0</v>
      </c>
      <c r="AG33" s="244">
        <v>0</v>
      </c>
      <c r="AH33" s="244">
        <v>0</v>
      </c>
      <c r="AI33" s="244">
        <v>0</v>
      </c>
      <c r="AJ33" s="244">
        <v>0</v>
      </c>
      <c r="AK33" s="244">
        <v>0</v>
      </c>
      <c r="AL33" s="244">
        <v>0</v>
      </c>
      <c r="AM33" s="244">
        <v>0</v>
      </c>
      <c r="AN33" s="244">
        <v>51.4424875408971</v>
      </c>
      <c r="AO33" s="244">
        <v>0</v>
      </c>
      <c r="AP33" s="244">
        <v>371.41844091615326</v>
      </c>
      <c r="AQ33" s="244">
        <v>0</v>
      </c>
      <c r="AR33" s="244">
        <v>0</v>
      </c>
      <c r="AS33" s="245">
        <v>589.1322478260211</v>
      </c>
      <c r="AT33" s="292"/>
    </row>
    <row r="34" spans="2:46" s="229" customFormat="1" ht="18" customHeight="1">
      <c r="B34" s="277"/>
      <c r="C34" s="300" t="s">
        <v>235</v>
      </c>
      <c r="D34" s="301">
        <v>0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1.972616</v>
      </c>
      <c r="K34" s="301">
        <v>0</v>
      </c>
      <c r="L34" s="301">
        <v>0</v>
      </c>
      <c r="M34" s="301">
        <v>0</v>
      </c>
      <c r="N34" s="301">
        <v>0</v>
      </c>
      <c r="O34" s="301">
        <v>0</v>
      </c>
      <c r="P34" s="301">
        <v>214.5835824706292</v>
      </c>
      <c r="Q34" s="301">
        <v>0</v>
      </c>
      <c r="R34" s="301">
        <v>0</v>
      </c>
      <c r="S34" s="301">
        <v>0</v>
      </c>
      <c r="T34" s="301">
        <v>0</v>
      </c>
      <c r="U34" s="301">
        <v>0</v>
      </c>
      <c r="V34" s="301">
        <v>0</v>
      </c>
      <c r="W34" s="301">
        <v>0</v>
      </c>
      <c r="X34" s="301">
        <v>0</v>
      </c>
      <c r="Y34" s="301">
        <v>0</v>
      </c>
      <c r="Z34" s="301">
        <v>0</v>
      </c>
      <c r="AA34" s="301">
        <v>0</v>
      </c>
      <c r="AB34" s="301">
        <v>0</v>
      </c>
      <c r="AC34" s="301">
        <v>0</v>
      </c>
      <c r="AD34" s="301">
        <v>0</v>
      </c>
      <c r="AE34" s="301">
        <v>0</v>
      </c>
      <c r="AF34" s="301">
        <v>0</v>
      </c>
      <c r="AG34" s="301">
        <v>0</v>
      </c>
      <c r="AH34" s="301">
        <v>0</v>
      </c>
      <c r="AI34" s="301">
        <v>0</v>
      </c>
      <c r="AJ34" s="301">
        <v>0</v>
      </c>
      <c r="AK34" s="301">
        <v>0</v>
      </c>
      <c r="AL34" s="301">
        <v>0</v>
      </c>
      <c r="AM34" s="301">
        <v>0</v>
      </c>
      <c r="AN34" s="301">
        <v>136.765845</v>
      </c>
      <c r="AO34" s="301">
        <v>0</v>
      </c>
      <c r="AP34" s="301">
        <v>476.51268380961716</v>
      </c>
      <c r="AQ34" s="301">
        <v>0</v>
      </c>
      <c r="AR34" s="301">
        <v>0</v>
      </c>
      <c r="AS34" s="245">
        <v>829.8347272802464</v>
      </c>
      <c r="AT34" s="302"/>
    </row>
    <row r="35" spans="2:46" s="229" customFormat="1" ht="66.75" customHeight="1">
      <c r="B35" s="281"/>
      <c r="C35" s="437" t="s">
        <v>236</v>
      </c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303"/>
    </row>
    <row r="36" spans="2:46" s="229" customFormat="1" ht="18" customHeight="1">
      <c r="B36" s="285"/>
      <c r="C36" s="251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6"/>
      <c r="AS36" s="286"/>
      <c r="AT36" s="286"/>
    </row>
    <row r="37" spans="2:46" s="229" customFormat="1" ht="18" customHeight="1">
      <c r="B37" s="285"/>
      <c r="C37" s="251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6"/>
      <c r="AS37" s="286"/>
      <c r="AT37" s="286"/>
    </row>
  </sheetData>
  <sheetProtection formatCells="0" formatColumns="0" formatRows="0"/>
  <mergeCells count="5">
    <mergeCell ref="C2:AS2"/>
    <mergeCell ref="C3:AS3"/>
    <mergeCell ref="C4:AS4"/>
    <mergeCell ref="C5:AS5"/>
    <mergeCell ref="C35:AS35"/>
  </mergeCells>
  <conditionalFormatting sqref="AS30:AT30 D31:AT31 D25:AT29 D9:AT12 D14:AT17 D20:AT23 D33:AT34">
    <cfRule type="expression" priority="1" dxfId="0" stopIfTrue="1">
      <formula>AND(D9&lt;&gt;"",OR(D9&lt;0,NOT(ISNUMBER(D9))))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40" r:id="rId1"/>
  <headerFooter alignWithMargins="0">
    <oddFooter>&amp;C2010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3"/>
    <pageSetUpPr fitToPage="1"/>
  </sheetPr>
  <dimension ref="A1:AX57"/>
  <sheetViews>
    <sheetView zoomScale="60" zoomScaleNormal="60" zoomScalePageLayoutView="0" workbookViewId="0" topLeftCell="A1">
      <pane xSplit="3" ySplit="13" topLeftCell="D3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Q4" sqref="Q4"/>
    </sheetView>
  </sheetViews>
  <sheetFormatPr defaultColWidth="9.00390625" defaultRowHeight="12"/>
  <cols>
    <col min="1" max="1" width="2.375" style="49" customWidth="1"/>
    <col min="2" max="2" width="9.125" style="49" customWidth="1"/>
    <col min="3" max="3" width="40.625" style="49" customWidth="1"/>
    <col min="4" max="4" width="9.75390625" style="49" customWidth="1"/>
    <col min="5" max="44" width="9.125" style="49" customWidth="1"/>
    <col min="45" max="45" width="26.875" style="49" customWidth="1"/>
    <col min="46" max="16384" width="9.125" style="49" customWidth="1"/>
  </cols>
  <sheetData>
    <row r="1" spans="1:50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0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1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108</v>
      </c>
      <c r="Q4" s="51">
        <v>0.005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58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103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2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46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3"/>
      <c r="J12" s="442" t="s">
        <v>84</v>
      </c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4"/>
      <c r="AT12" s="73" t="s">
        <v>9</v>
      </c>
    </row>
    <row r="13" spans="1:46" s="22" customFormat="1" ht="27.75" customHeight="1">
      <c r="A13" s="23"/>
      <c r="B13" s="24" t="s">
        <v>3</v>
      </c>
      <c r="C13" s="74"/>
      <c r="D13" s="75" t="s">
        <v>4</v>
      </c>
      <c r="E13" s="75" t="s">
        <v>52</v>
      </c>
      <c r="F13" s="75" t="s">
        <v>5</v>
      </c>
      <c r="G13" s="75" t="s">
        <v>6</v>
      </c>
      <c r="H13" s="75" t="s">
        <v>7</v>
      </c>
      <c r="I13" s="75" t="s">
        <v>146</v>
      </c>
      <c r="J13" s="26" t="s">
        <v>109</v>
      </c>
      <c r="K13" s="26" t="s">
        <v>144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145</v>
      </c>
      <c r="AJ13" s="26" t="s">
        <v>69</v>
      </c>
      <c r="AK13" s="26" t="s">
        <v>119</v>
      </c>
      <c r="AL13" s="26" t="s">
        <v>81</v>
      </c>
      <c r="AM13" s="26" t="s">
        <v>120</v>
      </c>
      <c r="AN13" s="26" t="s">
        <v>121</v>
      </c>
      <c r="AO13" s="26" t="s">
        <v>70</v>
      </c>
      <c r="AP13" s="26" t="s">
        <v>71</v>
      </c>
      <c r="AQ13" s="26" t="s">
        <v>72</v>
      </c>
      <c r="AR13" s="26" t="s">
        <v>73</v>
      </c>
      <c r="AS13" s="26" t="s">
        <v>122</v>
      </c>
      <c r="AT13" s="75" t="s">
        <v>8</v>
      </c>
    </row>
    <row r="14" spans="1:47" s="22" customFormat="1" ht="18" customHeight="1">
      <c r="A14" s="27"/>
      <c r="B14" s="28" t="s">
        <v>15</v>
      </c>
      <c r="C14" s="29"/>
      <c r="D14" s="30"/>
      <c r="E14" s="30" t="s">
        <v>9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46" s="22" customFormat="1" ht="18" customHeight="1">
      <c r="A15" s="27"/>
      <c r="B15" s="28" t="s">
        <v>16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s="22" customFormat="1" ht="18" customHeight="1">
      <c r="A16" s="32"/>
      <c r="B16" s="33" t="s">
        <v>105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+IF(2!AS13&lt;&gt;"",IF((1+OUT_2_Check!$Q$4)*SUM(2!D13:AR13)&lt;2!AS13,1,IF((1-OUT_2_Check!$Q$4)*SUM(2!D13:AR13)&gt;2!AS13,1,0)),IF(SUM(2!D13:AR13)&lt;&gt;0,1,0))</f>
        <v>0</v>
      </c>
    </row>
    <row r="17" spans="1:46" s="22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+IF(2!AS14&lt;&gt;"",IF((1+OUT_2_Check!$Q$4)*SUM(2!D14:AR14)&lt;2!AS14,1,IF((1-OUT_2_Check!$Q$4)*SUM(2!D14:AR14)&gt;2!AS14,1,0)),IF(SUM(2!D14:AR14)&lt;&gt;0,1,0))</f>
        <v>0</v>
      </c>
    </row>
    <row r="18" spans="1:46" s="22" customFormat="1" ht="18" customHeight="1">
      <c r="A18" s="35"/>
      <c r="B18" s="33" t="s">
        <v>107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+IF(2!AS15&lt;&gt;"",IF((1+OUT_2_Check!$Q$4)*SUM(2!D15:AR15)&lt;2!AS15,1,IF((1-OUT_2_Check!$Q$4)*SUM(2!D15:AR15)&gt;2!AS15,1,0)),IF(SUM(2!D15:AR15)&lt;&gt;0,1,0))</f>
        <v>0</v>
      </c>
    </row>
    <row r="19" spans="1:46" s="22" customFormat="1" ht="18" customHeight="1">
      <c r="A19" s="35"/>
      <c r="B19" s="34" t="s">
        <v>10</v>
      </c>
      <c r="C19" s="34"/>
      <c r="D19" s="52">
        <f>+IF(2!D16&lt;&gt;"",IF((1+OUT_2_Check!$Q$4)*SUM(2!D13:D15)&lt;2!D16,1,IF((1-OUT_2_Check!$Q$4)*SUM(2!D13:D15)&gt;2!D16,1,0)),IF(SUM(2!D13:D15)&lt;&gt;0,1,0))</f>
        <v>0</v>
      </c>
      <c r="E19" s="52">
        <f>+IF(2!E16&lt;&gt;"",IF((1+OUT_2_Check!$Q$4)*SUM(2!E13:E15)&lt;2!E16,1,IF((1-OUT_2_Check!$Q$4)*SUM(2!E13:E15)&gt;2!E16,1,0)),IF(SUM(2!E13:E15)&lt;&gt;0,1,0))</f>
        <v>1</v>
      </c>
      <c r="F19" s="52">
        <f>+IF(2!F16&lt;&gt;"",IF((1+OUT_2_Check!$Q$4)*SUM(2!F13:F15)&lt;2!F16,1,IF((1-OUT_2_Check!$Q$4)*SUM(2!F13:F15)&gt;2!F16,1,0)),IF(SUM(2!F13:F15)&lt;&gt;0,1,0))</f>
        <v>0</v>
      </c>
      <c r="G19" s="52">
        <f>+IF(2!G16&lt;&gt;"",IF((1+OUT_2_Check!$Q$4)*SUM(2!G13:G15)&lt;2!G16,1,IF((1-OUT_2_Check!$Q$4)*SUM(2!G13:G15)&gt;2!G16,1,0)),IF(SUM(2!G13:G15)&lt;&gt;0,1,0))</f>
        <v>0</v>
      </c>
      <c r="H19" s="52">
        <f>+IF(2!H16&lt;&gt;"",IF((1+OUT_2_Check!$Q$4)*SUM(2!H13:H15)&lt;2!H16,1,IF((1-OUT_2_Check!$Q$4)*SUM(2!H13:H15)&gt;2!H16,1,0)),IF(SUM(2!H13:H15)&lt;&gt;0,1,0))</f>
        <v>0</v>
      </c>
      <c r="I19" s="52">
        <f>+IF(2!I16&lt;&gt;"",IF((1+OUT_2_Check!$Q$4)*SUM(2!I13:I15)&lt;2!I16,1,IF((1-OUT_2_Check!$Q$4)*SUM(2!I13:I15)&gt;2!I16,1,0)),IF(SUM(2!I13:I15)&lt;&gt;0,1,0))</f>
        <v>1</v>
      </c>
      <c r="J19" s="52">
        <f>+IF(2!J16&lt;&gt;"",IF((1+OUT_2_Check!$Q$4)*SUM(2!J13:J15)&lt;2!J16,1,IF((1-OUT_2_Check!$Q$4)*SUM(2!J13:J15)&gt;2!J16,1,0)),IF(SUM(2!J13:J15)&lt;&gt;0,1,0))</f>
        <v>1</v>
      </c>
      <c r="K19" s="52">
        <f>+IF(2!L16&lt;&gt;"",IF((1+OUT_2_Check!$Q$4)*SUM(2!L13:L15)&lt;2!L16,1,IF((1-OUT_2_Check!$Q$4)*SUM(2!L13:L15)&gt;2!L16,1,0)),IF(SUM(2!L13:L15)&lt;&gt;0,1,0))</f>
        <v>0</v>
      </c>
      <c r="L19" s="52">
        <f>+IF(2!M16&lt;&gt;"",IF((1+OUT_2_Check!$Q$4)*SUM(2!M13:M15)&lt;2!M16,1,IF((1-OUT_2_Check!$Q$4)*SUM(2!M13:M15)&gt;2!M16,1,0)),IF(SUM(2!M13:M15)&lt;&gt;0,1,0))</f>
        <v>0</v>
      </c>
      <c r="M19" s="52">
        <f>+IF(2!N16&lt;&gt;"",IF((1+OUT_2_Check!$Q$4)*SUM(2!N13:N15)&lt;2!N16,1,IF((1-OUT_2_Check!$Q$4)*SUM(2!N13:N15)&gt;2!N16,1,0)),IF(SUM(2!N13:N15)&lt;&gt;0,1,0))</f>
        <v>0</v>
      </c>
      <c r="N19" s="52">
        <f>+IF(2!O16&lt;&gt;"",IF((1+OUT_2_Check!$Q$4)*SUM(2!O13:O15)&lt;2!O16,1,IF((1-OUT_2_Check!$Q$4)*SUM(2!O13:O15)&gt;2!O16,1,0)),IF(SUM(2!O13:O15)&lt;&gt;0,1,0))</f>
        <v>0</v>
      </c>
      <c r="O19" s="52">
        <f>+IF(2!P16&lt;&gt;"",IF((1+OUT_2_Check!$Q$4)*SUM(2!P13:P15)&lt;2!P16,1,IF((1-OUT_2_Check!$Q$4)*SUM(2!P13:P15)&gt;2!P16,1,0)),IF(SUM(2!P13:P15)&lt;&gt;0,1,0))</f>
        <v>1</v>
      </c>
      <c r="P19" s="52">
        <f>+IF(2!Q16&lt;&gt;"",IF((1+OUT_2_Check!$Q$4)*SUM(2!Q13:Q15)&lt;2!Q16,1,IF((1-OUT_2_Check!$Q$4)*SUM(2!Q13:Q15)&gt;2!Q16,1,0)),IF(SUM(2!Q13:Q15)&lt;&gt;0,1,0))</f>
        <v>1</v>
      </c>
      <c r="Q19" s="52">
        <f>+IF(2!R16&lt;&gt;"",IF((1+OUT_2_Check!$Q$4)*SUM(2!R13:R15)&lt;2!R16,1,IF((1-OUT_2_Check!$Q$4)*SUM(2!R13:R15)&gt;2!R16,1,0)),IF(SUM(2!R13:R15)&lt;&gt;0,1,0))</f>
        <v>0</v>
      </c>
      <c r="R19" s="52">
        <f>+IF(2!S16&lt;&gt;"",IF((1+OUT_2_Check!$Q$4)*SUM(2!S13:S15)&lt;2!S16,1,IF((1-OUT_2_Check!$Q$4)*SUM(2!S13:S15)&gt;2!S16,1,0)),IF(SUM(2!S13:S15)&lt;&gt;0,1,0))</f>
        <v>0</v>
      </c>
      <c r="S19" s="52">
        <f>+IF(2!T16&lt;&gt;"",IF((1+OUT_2_Check!$Q$4)*SUM(2!T13:T15)&lt;2!T16,1,IF((1-OUT_2_Check!$Q$4)*SUM(2!T13:T15)&gt;2!T16,1,0)),IF(SUM(2!T13:T15)&lt;&gt;0,1,0))</f>
        <v>0</v>
      </c>
      <c r="T19" s="52">
        <f>+IF(2!U16&lt;&gt;"",IF((1+OUT_2_Check!$Q$4)*SUM(2!U13:U15)&lt;2!U16,1,IF((1-OUT_2_Check!$Q$4)*SUM(2!U13:U15)&gt;2!U16,1,0)),IF(SUM(2!U13:U15)&lt;&gt;0,1,0))</f>
        <v>0</v>
      </c>
      <c r="U19" s="52">
        <f>+IF(2!V16&lt;&gt;"",IF((1+OUT_2_Check!$Q$4)*SUM(2!V13:V15)&lt;2!V16,1,IF((1-OUT_2_Check!$Q$4)*SUM(2!V13:V15)&gt;2!V16,1,0)),IF(SUM(2!V13:V15)&lt;&gt;0,1,0))</f>
        <v>0</v>
      </c>
      <c r="V19" s="52">
        <f>+IF(2!W16&lt;&gt;"",IF((1+OUT_2_Check!$Q$4)*SUM(2!W13:W15)&lt;2!W16,1,IF((1-OUT_2_Check!$Q$4)*SUM(2!W13:W15)&gt;2!W16,1,0)),IF(SUM(2!W13:W15)&lt;&gt;0,1,0))</f>
        <v>1</v>
      </c>
      <c r="W19" s="52">
        <f>+IF(2!X16&lt;&gt;"",IF((1+OUT_2_Check!$Q$4)*SUM(2!X13:X15)&lt;2!X16,1,IF((1-OUT_2_Check!$Q$4)*SUM(2!X13:X15)&gt;2!X16,1,0)),IF(SUM(2!X13:X15)&lt;&gt;0,1,0))</f>
        <v>0</v>
      </c>
      <c r="X19" s="52">
        <f>+IF(2!Y16&lt;&gt;"",IF((1+OUT_2_Check!$Q$4)*SUM(2!Y13:Y15)&lt;2!Y16,1,IF((1-OUT_2_Check!$Q$4)*SUM(2!Y13:Y15)&gt;2!Y16,1,0)),IF(SUM(2!Y13:Y15)&lt;&gt;0,1,0))</f>
        <v>0</v>
      </c>
      <c r="Y19" s="52">
        <f>+IF(2!Z16&lt;&gt;"",IF((1+OUT_2_Check!$Q$4)*SUM(2!Z13:Z15)&lt;2!Z16,1,IF((1-OUT_2_Check!$Q$4)*SUM(2!Z13:Z15)&gt;2!Z16,1,0)),IF(SUM(2!Z13:Z15)&lt;&gt;0,1,0))</f>
        <v>0</v>
      </c>
      <c r="Z19" s="52">
        <f>+IF(2!AA16&lt;&gt;"",IF((1+OUT_2_Check!$Q$4)*SUM(2!AA13:AA15)&lt;2!AA16,1,IF((1-OUT_2_Check!$Q$4)*SUM(2!AA13:AA15)&gt;2!AA16,1,0)),IF(SUM(2!AA13:AA15)&lt;&gt;0,1,0))</f>
        <v>0</v>
      </c>
      <c r="AA19" s="52">
        <f>+IF(2!AB16&lt;&gt;"",IF((1+OUT_2_Check!$Q$4)*SUM(2!AB13:AB15)&lt;2!AB16,1,IF((1-OUT_2_Check!$Q$4)*SUM(2!AB13:AB15)&gt;2!AB16,1,0)),IF(SUM(2!AB13:AB15)&lt;&gt;0,1,0))</f>
        <v>0</v>
      </c>
      <c r="AB19" s="52">
        <f>+IF(2!AC16&lt;&gt;"",IF((1+OUT_2_Check!$Q$4)*SUM(2!AC13:AC15)&lt;2!AC16,1,IF((1-OUT_2_Check!$Q$4)*SUM(2!AC13:AC15)&gt;2!AC16,1,0)),IF(SUM(2!AC13:AC15)&lt;&gt;0,1,0))</f>
        <v>1</v>
      </c>
      <c r="AC19" s="52">
        <f>+IF(2!AD16&lt;&gt;"",IF((1+OUT_2_Check!$Q$4)*SUM(2!AD13:AD15)&lt;2!AD16,1,IF((1-OUT_2_Check!$Q$4)*SUM(2!AD13:AD15)&gt;2!AD16,1,0)),IF(SUM(2!AD13:AD15)&lt;&gt;0,1,0))</f>
        <v>0</v>
      </c>
      <c r="AD19" s="52">
        <f>+IF(2!AE16&lt;&gt;"",IF((1+OUT_2_Check!$Q$4)*SUM(2!AE13:AE15)&lt;2!AE16,1,IF((1-OUT_2_Check!$Q$4)*SUM(2!AE13:AE15)&gt;2!AE16,1,0)),IF(SUM(2!AE13:AE15)&lt;&gt;0,1,0))</f>
        <v>0</v>
      </c>
      <c r="AE19" s="52">
        <f>+IF(2!AF16&lt;&gt;"",IF((1+OUT_2_Check!$Q$4)*SUM(2!AF13:AF15)&lt;2!AF16,1,IF((1-OUT_2_Check!$Q$4)*SUM(2!AF13:AF15)&gt;2!AF16,1,0)),IF(SUM(2!AF13:AF15)&lt;&gt;0,1,0))</f>
        <v>0</v>
      </c>
      <c r="AF19" s="52">
        <f>+IF(2!AG16&lt;&gt;"",IF((1+OUT_2_Check!$Q$4)*SUM(2!AG13:AG15)&lt;2!AG16,1,IF((1-OUT_2_Check!$Q$4)*SUM(2!AG13:AG15)&gt;2!AG16,1,0)),IF(SUM(2!AG13:AG15)&lt;&gt;0,1,0))</f>
        <v>0</v>
      </c>
      <c r="AG19" s="52">
        <f>+IF(2!AH16&lt;&gt;"",IF((1+OUT_2_Check!$Q$4)*SUM(2!AH13:AH15)&lt;2!AH16,1,IF((1-OUT_2_Check!$Q$4)*SUM(2!AH13:AH15)&gt;2!AH16,1,0)),IF(SUM(2!AH13:AH15)&lt;&gt;0,1,0))</f>
        <v>0</v>
      </c>
      <c r="AH19" s="52">
        <f>+IF(2!AI16&lt;&gt;"",IF((1+OUT_2_Check!$Q$4)*SUM(2!AI13:AI15)&lt;2!AI16,1,IF((1-OUT_2_Check!$Q$4)*SUM(2!AI13:AI15)&gt;2!AI16,1,0)),IF(SUM(2!AI13:AI15)&lt;&gt;0,1,0))</f>
        <v>1</v>
      </c>
      <c r="AI19" s="52">
        <f>+IF(2!AJ16&lt;&gt;"",IF((1+OUT_2_Check!$Q$4)*SUM(2!AJ13:AJ15)&lt;2!AJ16,1,IF((1-OUT_2_Check!$Q$4)*SUM(2!AJ13:AJ15)&gt;2!AJ16,1,0)),IF(SUM(2!AJ13:AJ15)&lt;&gt;0,1,0))</f>
        <v>1</v>
      </c>
      <c r="AJ19" s="52">
        <f>+IF(2!AK16&lt;&gt;"",IF((1+OUT_2_Check!$Q$4)*SUM(2!AK13:AK15)&lt;2!AK16,1,IF((1-OUT_2_Check!$Q$4)*SUM(2!AK13:AK15)&gt;2!AK16,1,0)),IF(SUM(2!AK13:AK15)&lt;&gt;0,1,0))</f>
        <v>1</v>
      </c>
      <c r="AK19" s="52">
        <f>+IF(2!AL16&lt;&gt;"",IF((1+OUT_2_Check!$Q$4)*SUM(2!AL13:AL15)&lt;2!AL16,1,IF((1-OUT_2_Check!$Q$4)*SUM(2!AL13:AL15)&gt;2!AL16,1,0)),IF(SUM(2!AL13:AL15)&lt;&gt;0,1,0))</f>
        <v>0</v>
      </c>
      <c r="AL19" s="52">
        <f>+IF(2!AM16&lt;&gt;"",IF((1+OUT_2_Check!$Q$4)*SUM(2!AM13:AM15)&lt;2!AM16,1,IF((1-OUT_2_Check!$Q$4)*SUM(2!AM13:AM15)&gt;2!AM16,1,0)),IF(SUM(2!AM13:AM15)&lt;&gt;0,1,0))</f>
        <v>0</v>
      </c>
      <c r="AM19" s="52">
        <f>+IF(2!AN16&lt;&gt;"",IF((1+OUT_2_Check!$Q$4)*SUM(2!AN13:AN15)&lt;2!AN16,1,IF((1-OUT_2_Check!$Q$4)*SUM(2!AN13:AN15)&gt;2!AN16,1,0)),IF(SUM(2!AN13:AN15)&lt;&gt;0,1,0))</f>
        <v>1</v>
      </c>
      <c r="AN19" s="52" t="e">
        <f>+IF(2!#REF!&lt;&gt;"",IF((1+OUT_2_Check!$Q$4)*SUM(2!#REF!)&lt;2!#REF!,1,IF((1-OUT_2_Check!$Q$4)*SUM(2!#REF!)&gt;2!#REF!,1,0)),IF(SUM(2!#REF!)&lt;&gt;0,1,0))</f>
        <v>#REF!</v>
      </c>
      <c r="AO19" s="52" t="e">
        <f>+IF(2!#REF!&lt;&gt;"",IF((1+OUT_2_Check!$Q$4)*SUM(2!#REF!)&lt;2!#REF!,1,IF((1-OUT_2_Check!$Q$4)*SUM(2!#REF!)&gt;2!#REF!,1,0)),IF(SUM(2!#REF!)&lt;&gt;0,1,0))</f>
        <v>#REF!</v>
      </c>
      <c r="AP19" s="52">
        <f>+IF(2!AO16&lt;&gt;"",IF((1+OUT_2_Check!$Q$4)*SUM(2!AO13:AO15)&lt;2!AO16,1,IF((1-OUT_2_Check!$Q$4)*SUM(2!AO13:AO15)&gt;2!AO16,1,0)),IF(SUM(2!AO13:AO15)&lt;&gt;0,1,0))</f>
        <v>0</v>
      </c>
      <c r="AQ19" s="52">
        <f>+IF(2!AP16&lt;&gt;"",IF((1+OUT_2_Check!$Q$4)*SUM(2!AP13:AP15)&lt;2!AP16,1,IF((1-OUT_2_Check!$Q$4)*SUM(2!AP13:AP15)&gt;2!AP16,1,0)),IF(SUM(2!AP13:AP15)&lt;&gt;0,1,0))</f>
        <v>1</v>
      </c>
      <c r="AR19" s="52">
        <f>+IF(2!AQ16&lt;&gt;"",IF((1+OUT_2_Check!$Q$4)*SUM(2!AQ13:AQ15)&lt;2!AQ16,1,IF((1-OUT_2_Check!$Q$4)*SUM(2!AQ13:AQ15)&gt;2!AQ16,1,0)),IF(SUM(2!AQ13:AQ15)&lt;&gt;0,1,0))</f>
        <v>0</v>
      </c>
      <c r="AS19" s="52">
        <f>+IF(2!AR16&lt;&gt;"",IF((1+OUT_2_Check!$Q$4)*SUM(2!AR13:AR15)&lt;2!AR16,1,IF((1-OUT_2_Check!$Q$4)*SUM(2!AR13:AR15)&gt;2!AR16,1,0)),IF(SUM(2!AR13:AR15)&lt;&gt;0,1,0))</f>
        <v>0</v>
      </c>
      <c r="AT19" s="62">
        <f>+IF(2!AS16&lt;&gt;"",IF((1+OUT_2_Check!$Q$4)*SUM(2!D16:AR16)&lt;2!AS16,1,IF((1-OUT_2_Check!$Q$4)*SUM(2!D16:AR16)&gt;2!AS16,1,0)),IF(SUM(2!D16:AR16)&lt;&gt;0,1,0))</f>
        <v>0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25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105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+IF(2!AS18&lt;&gt;"",IF((1+OUT_2_Check!$Q$4)*SUM(2!D18:AR18)&lt;2!AS18,1,IF((1-OUT_2_Check!$Q$4)*SUM(2!D18:AR18)&gt;2!AS18,1,0)),IF(SUM(2!D18:AR18)&lt;&gt;0,1,0))</f>
        <v>0</v>
      </c>
    </row>
    <row r="23" spans="1:46" s="22" customFormat="1" ht="18" customHeight="1">
      <c r="A23" s="35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+IF(2!AS19&lt;&gt;"",IF((1+OUT_2_Check!$Q$4)*SUM(2!D19:AR19)&lt;2!AS19,1,IF((1-OUT_2_Check!$Q$4)*SUM(2!D19:AR19)&gt;2!AS19,1,0)),IF(SUM(2!D19:AR19)&lt;&gt;0,1,0))</f>
        <v>0</v>
      </c>
    </row>
    <row r="24" spans="1:4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+IF(2!AS20&lt;&gt;"",IF((1+OUT_2_Check!$Q$4)*SUM(2!D20:AR20)&lt;2!AS20,1,IF((1-OUT_2_Check!$Q$4)*SUM(2!D20:AR20)&gt;2!AS20,1,0)),IF(SUM(2!D20:AR20)&lt;&gt;0,1,0))</f>
        <v>0</v>
      </c>
    </row>
    <row r="25" spans="1:46" s="22" customFormat="1" ht="18" customHeight="1">
      <c r="A25" s="32"/>
      <c r="B25" s="34" t="s">
        <v>10</v>
      </c>
      <c r="C25" s="34"/>
      <c r="D25" s="52">
        <f>+IF(2!D21&lt;&gt;"",IF((1+OUT_2_Check!$Q$4)*SUM(2!D18:D20)&lt;2!D21,1,IF((1-OUT_2_Check!$Q$4)*SUM(2!D18:D20)&gt;2!D21,1,0)),IF(SUM(2!D18:D20)&lt;&gt;0,1,0))</f>
        <v>0</v>
      </c>
      <c r="E25" s="52">
        <f>+IF(2!E21&lt;&gt;"",IF((1+OUT_2_Check!$Q$4)*SUM(2!E18:E20)&lt;2!E21,1,IF((1-OUT_2_Check!$Q$4)*SUM(2!E18:E20)&gt;2!E21,1,0)),IF(SUM(2!E18:E20)&lt;&gt;0,1,0))</f>
        <v>0</v>
      </c>
      <c r="F25" s="52">
        <f>+IF(2!F21&lt;&gt;"",IF((1+OUT_2_Check!$Q$4)*SUM(2!F18:F20)&lt;2!F21,1,IF((1-OUT_2_Check!$Q$4)*SUM(2!F18:F20)&gt;2!F21,1,0)),IF(SUM(2!F18:F20)&lt;&gt;0,1,0))</f>
        <v>0</v>
      </c>
      <c r="G25" s="52">
        <f>+IF(2!G21&lt;&gt;"",IF((1+OUT_2_Check!$Q$4)*SUM(2!G18:G20)&lt;2!G21,1,IF((1-OUT_2_Check!$Q$4)*SUM(2!G18:G20)&gt;2!G21,1,0)),IF(SUM(2!G18:G20)&lt;&gt;0,1,0))</f>
        <v>0</v>
      </c>
      <c r="H25" s="52">
        <f>+IF(2!H21&lt;&gt;"",IF((1+OUT_2_Check!$Q$4)*SUM(2!H18:H20)&lt;2!H21,1,IF((1-OUT_2_Check!$Q$4)*SUM(2!H18:H20)&gt;2!H21,1,0)),IF(SUM(2!H18:H20)&lt;&gt;0,1,0))</f>
        <v>0</v>
      </c>
      <c r="I25" s="52">
        <f>+IF(2!I21&lt;&gt;"",IF((1+OUT_2_Check!$Q$4)*SUM(2!I18:I20)&lt;2!I21,1,IF((1-OUT_2_Check!$Q$4)*SUM(2!I18:I20)&gt;2!I21,1,0)),IF(SUM(2!I18:I20)&lt;&gt;0,1,0))</f>
        <v>0</v>
      </c>
      <c r="J25" s="52">
        <f>+IF(2!J21&lt;&gt;"",IF((1+OUT_2_Check!$Q$4)*SUM(2!J18:J20)&lt;2!J21,1,IF((1-OUT_2_Check!$Q$4)*SUM(2!J18:J20)&gt;2!J21,1,0)),IF(SUM(2!J18:J20)&lt;&gt;0,1,0))</f>
        <v>0</v>
      </c>
      <c r="K25" s="52">
        <f>+IF(2!L21&lt;&gt;"",IF((1+OUT_2_Check!$Q$4)*SUM(2!L18:L20)&lt;2!L21,1,IF((1-OUT_2_Check!$Q$4)*SUM(2!L18:L20)&gt;2!L21,1,0)),IF(SUM(2!L18:L20)&lt;&gt;0,1,0))</f>
        <v>0</v>
      </c>
      <c r="L25" s="52">
        <f>+IF(2!M21&lt;&gt;"",IF((1+OUT_2_Check!$Q$4)*SUM(2!M18:M20)&lt;2!M21,1,IF((1-OUT_2_Check!$Q$4)*SUM(2!M18:M20)&gt;2!M21,1,0)),IF(SUM(2!M18:M20)&lt;&gt;0,1,0))</f>
        <v>0</v>
      </c>
      <c r="M25" s="52">
        <f>+IF(2!N21&lt;&gt;"",IF((1+OUT_2_Check!$Q$4)*SUM(2!N18:N20)&lt;2!N21,1,IF((1-OUT_2_Check!$Q$4)*SUM(2!N18:N20)&gt;2!N21,1,0)),IF(SUM(2!N18:N20)&lt;&gt;0,1,0))</f>
        <v>0</v>
      </c>
      <c r="N25" s="52">
        <f>+IF(2!O21&lt;&gt;"",IF((1+OUT_2_Check!$Q$4)*SUM(2!O18:O20)&lt;2!O21,1,IF((1-OUT_2_Check!$Q$4)*SUM(2!O18:O20)&gt;2!O21,1,0)),IF(SUM(2!O18:O20)&lt;&gt;0,1,0))</f>
        <v>0</v>
      </c>
      <c r="O25" s="52">
        <f>+IF(2!P21&lt;&gt;"",IF((1+OUT_2_Check!$Q$4)*SUM(2!P18:P20)&lt;2!P21,1,IF((1-OUT_2_Check!$Q$4)*SUM(2!P18:P20)&gt;2!P21,1,0)),IF(SUM(2!P18:P20)&lt;&gt;0,1,0))</f>
        <v>1</v>
      </c>
      <c r="P25" s="52">
        <f>+IF(2!Q21&lt;&gt;"",IF((1+OUT_2_Check!$Q$4)*SUM(2!Q18:Q20)&lt;2!Q21,1,IF((1-OUT_2_Check!$Q$4)*SUM(2!Q18:Q20)&gt;2!Q21,1,0)),IF(SUM(2!Q18:Q20)&lt;&gt;0,1,0))</f>
        <v>1</v>
      </c>
      <c r="Q25" s="52">
        <f>+IF(2!R21&lt;&gt;"",IF((1+OUT_2_Check!$Q$4)*SUM(2!R18:R20)&lt;2!R21,1,IF((1-OUT_2_Check!$Q$4)*SUM(2!R18:R20)&gt;2!R21,1,0)),IF(SUM(2!R18:R20)&lt;&gt;0,1,0))</f>
        <v>0</v>
      </c>
      <c r="R25" s="52">
        <f>+IF(2!S21&lt;&gt;"",IF((1+OUT_2_Check!$Q$4)*SUM(2!S18:S20)&lt;2!S21,1,IF((1-OUT_2_Check!$Q$4)*SUM(2!S18:S20)&gt;2!S21,1,0)),IF(SUM(2!S18:S20)&lt;&gt;0,1,0))</f>
        <v>0</v>
      </c>
      <c r="S25" s="52">
        <f>+IF(2!T21&lt;&gt;"",IF((1+OUT_2_Check!$Q$4)*SUM(2!T18:T20)&lt;2!T21,1,IF((1-OUT_2_Check!$Q$4)*SUM(2!T18:T20)&gt;2!T21,1,0)),IF(SUM(2!T18:T20)&lt;&gt;0,1,0))</f>
        <v>0</v>
      </c>
      <c r="T25" s="52">
        <f>+IF(2!U21&lt;&gt;"",IF((1+OUT_2_Check!$Q$4)*SUM(2!U18:U20)&lt;2!U21,1,IF((1-OUT_2_Check!$Q$4)*SUM(2!U18:U20)&gt;2!U21,1,0)),IF(SUM(2!U18:U20)&lt;&gt;0,1,0))</f>
        <v>0</v>
      </c>
      <c r="U25" s="52">
        <f>+IF(2!V21&lt;&gt;"",IF((1+OUT_2_Check!$Q$4)*SUM(2!V18:V20)&lt;2!V21,1,IF((1-OUT_2_Check!$Q$4)*SUM(2!V18:V20)&gt;2!V21,1,0)),IF(SUM(2!V18:V20)&lt;&gt;0,1,0))</f>
        <v>0</v>
      </c>
      <c r="V25" s="52">
        <f>+IF(2!W21&lt;&gt;"",IF((1+OUT_2_Check!$Q$4)*SUM(2!W18:W20)&lt;2!W21,1,IF((1-OUT_2_Check!$Q$4)*SUM(2!W18:W20)&gt;2!W21,1,0)),IF(SUM(2!W18:W20)&lt;&gt;0,1,0))</f>
        <v>1</v>
      </c>
      <c r="W25" s="52">
        <f>+IF(2!X21&lt;&gt;"",IF((1+OUT_2_Check!$Q$4)*SUM(2!X18:X20)&lt;2!X21,1,IF((1-OUT_2_Check!$Q$4)*SUM(2!X18:X20)&gt;2!X21,1,0)),IF(SUM(2!X18:X20)&lt;&gt;0,1,0))</f>
        <v>0</v>
      </c>
      <c r="X25" s="52">
        <f>+IF(2!Y21&lt;&gt;"",IF((1+OUT_2_Check!$Q$4)*SUM(2!Y18:Y20)&lt;2!Y21,1,IF((1-OUT_2_Check!$Q$4)*SUM(2!Y18:Y20)&gt;2!Y21,1,0)),IF(SUM(2!Y18:Y20)&lt;&gt;0,1,0))</f>
        <v>0</v>
      </c>
      <c r="Y25" s="52">
        <f>+IF(2!Z21&lt;&gt;"",IF((1+OUT_2_Check!$Q$4)*SUM(2!Z18:Z20)&lt;2!Z21,1,IF((1-OUT_2_Check!$Q$4)*SUM(2!Z18:Z20)&gt;2!Z21,1,0)),IF(SUM(2!Z18:Z20)&lt;&gt;0,1,0))</f>
        <v>0</v>
      </c>
      <c r="Z25" s="52">
        <f>+IF(2!AA21&lt;&gt;"",IF((1+OUT_2_Check!$Q$4)*SUM(2!AA18:AA20)&lt;2!AA21,1,IF((1-OUT_2_Check!$Q$4)*SUM(2!AA18:AA20)&gt;2!AA21,1,0)),IF(SUM(2!AA18:AA20)&lt;&gt;0,1,0))</f>
        <v>0</v>
      </c>
      <c r="AA25" s="52">
        <f>+IF(2!AB21&lt;&gt;"",IF((1+OUT_2_Check!$Q$4)*SUM(2!AB18:AB20)&lt;2!AB21,1,IF((1-OUT_2_Check!$Q$4)*SUM(2!AB18:AB20)&gt;2!AB21,1,0)),IF(SUM(2!AB18:AB20)&lt;&gt;0,1,0))</f>
        <v>0</v>
      </c>
      <c r="AB25" s="52">
        <f>+IF(2!AC21&lt;&gt;"",IF((1+OUT_2_Check!$Q$4)*SUM(2!AC18:AC20)&lt;2!AC21,1,IF((1-OUT_2_Check!$Q$4)*SUM(2!AC18:AC20)&gt;2!AC21,1,0)),IF(SUM(2!AC18:AC20)&lt;&gt;0,1,0))</f>
        <v>0</v>
      </c>
      <c r="AC25" s="52">
        <f>+IF(2!AD21&lt;&gt;"",IF((1+OUT_2_Check!$Q$4)*SUM(2!AD18:AD20)&lt;2!AD21,1,IF((1-OUT_2_Check!$Q$4)*SUM(2!AD18:AD20)&gt;2!AD21,1,0)),IF(SUM(2!AD18:AD20)&lt;&gt;0,1,0))</f>
        <v>0</v>
      </c>
      <c r="AD25" s="52">
        <f>+IF(2!AE21&lt;&gt;"",IF((1+OUT_2_Check!$Q$4)*SUM(2!AE18:AE20)&lt;2!AE21,1,IF((1-OUT_2_Check!$Q$4)*SUM(2!AE18:AE20)&gt;2!AE21,1,0)),IF(SUM(2!AE18:AE20)&lt;&gt;0,1,0))</f>
        <v>0</v>
      </c>
      <c r="AE25" s="52">
        <f>+IF(2!AF21&lt;&gt;"",IF((1+OUT_2_Check!$Q$4)*SUM(2!AF18:AF20)&lt;2!AF21,1,IF((1-OUT_2_Check!$Q$4)*SUM(2!AF18:AF20)&gt;2!AF21,1,0)),IF(SUM(2!AF18:AF20)&lt;&gt;0,1,0))</f>
        <v>0</v>
      </c>
      <c r="AF25" s="52">
        <f>+IF(2!AG21&lt;&gt;"",IF((1+OUT_2_Check!$Q$4)*SUM(2!AG18:AG20)&lt;2!AG21,1,IF((1-OUT_2_Check!$Q$4)*SUM(2!AG18:AG20)&gt;2!AG21,1,0)),IF(SUM(2!AG18:AG20)&lt;&gt;0,1,0))</f>
        <v>0</v>
      </c>
      <c r="AG25" s="52">
        <f>+IF(2!AH21&lt;&gt;"",IF((1+OUT_2_Check!$Q$4)*SUM(2!AH18:AH20)&lt;2!AH21,1,IF((1-OUT_2_Check!$Q$4)*SUM(2!AH18:AH20)&gt;2!AH21,1,0)),IF(SUM(2!AH18:AH20)&lt;&gt;0,1,0))</f>
        <v>0</v>
      </c>
      <c r="AH25" s="52">
        <f>+IF(2!AI21&lt;&gt;"",IF((1+OUT_2_Check!$Q$4)*SUM(2!AI18:AI20)&lt;2!AI21,1,IF((1-OUT_2_Check!$Q$4)*SUM(2!AI18:AI20)&gt;2!AI21,1,0)),IF(SUM(2!AI18:AI20)&lt;&gt;0,1,0))</f>
        <v>0</v>
      </c>
      <c r="AI25" s="52">
        <f>+IF(2!AJ21&lt;&gt;"",IF((1+OUT_2_Check!$Q$4)*SUM(2!AJ18:AJ20)&lt;2!AJ21,1,IF((1-OUT_2_Check!$Q$4)*SUM(2!AJ18:AJ20)&gt;2!AJ21,1,0)),IF(SUM(2!AJ18:AJ20)&lt;&gt;0,1,0))</f>
        <v>0</v>
      </c>
      <c r="AJ25" s="52">
        <f>+IF(2!AK21&lt;&gt;"",IF((1+OUT_2_Check!$Q$4)*SUM(2!AK18:AK20)&lt;2!AK21,1,IF((1-OUT_2_Check!$Q$4)*SUM(2!AK18:AK20)&gt;2!AK21,1,0)),IF(SUM(2!AK18:AK20)&lt;&gt;0,1,0))</f>
        <v>0</v>
      </c>
      <c r="AK25" s="52">
        <f>+IF(2!AL21&lt;&gt;"",IF((1+OUT_2_Check!$Q$4)*SUM(2!AL18:AL20)&lt;2!AL21,1,IF((1-OUT_2_Check!$Q$4)*SUM(2!AL18:AL20)&gt;2!AL21,1,0)),IF(SUM(2!AL18:AL20)&lt;&gt;0,1,0))</f>
        <v>0</v>
      </c>
      <c r="AL25" s="52">
        <f>+IF(2!AM21&lt;&gt;"",IF((1+OUT_2_Check!$Q$4)*SUM(2!AM18:AM20)&lt;2!AM21,1,IF((1-OUT_2_Check!$Q$4)*SUM(2!AM18:AM20)&gt;2!AM21,1,0)),IF(SUM(2!AM18:AM20)&lt;&gt;0,1,0))</f>
        <v>0</v>
      </c>
      <c r="AM25" s="52">
        <f>+IF(2!AN21&lt;&gt;"",IF((1+OUT_2_Check!$Q$4)*SUM(2!AN18:AN20)&lt;2!AN21,1,IF((1-OUT_2_Check!$Q$4)*SUM(2!AN18:AN20)&gt;2!AN21,1,0)),IF(SUM(2!AN18:AN20)&lt;&gt;0,1,0))</f>
        <v>1</v>
      </c>
      <c r="AN25" s="52" t="e">
        <f>+IF(2!#REF!&lt;&gt;"",IF((1+OUT_2_Check!$Q$4)*SUM(2!#REF!)&lt;2!#REF!,1,IF((1-OUT_2_Check!$Q$4)*SUM(2!#REF!)&gt;2!#REF!,1,0)),IF(SUM(2!#REF!)&lt;&gt;0,1,0))</f>
        <v>#REF!</v>
      </c>
      <c r="AO25" s="52" t="e">
        <f>+IF(2!#REF!&lt;&gt;"",IF((1+OUT_2_Check!$Q$4)*SUM(2!#REF!)&lt;2!#REF!,1,IF((1-OUT_2_Check!$Q$4)*SUM(2!#REF!)&gt;2!#REF!,1,0)),IF(SUM(2!#REF!)&lt;&gt;0,1,0))</f>
        <v>#REF!</v>
      </c>
      <c r="AP25" s="52">
        <f>+IF(2!AO21&lt;&gt;"",IF((1+OUT_2_Check!$Q$4)*SUM(2!AO18:AO20)&lt;2!AO21,1,IF((1-OUT_2_Check!$Q$4)*SUM(2!AO18:AO20)&gt;2!AO21,1,0)),IF(SUM(2!AO18:AO20)&lt;&gt;0,1,0))</f>
        <v>1</v>
      </c>
      <c r="AQ25" s="52">
        <f>+IF(2!AP21&lt;&gt;"",IF((1+OUT_2_Check!$Q$4)*SUM(2!AP18:AP20)&lt;2!AP21,1,IF((1-OUT_2_Check!$Q$4)*SUM(2!AP18:AP20)&gt;2!AP21,1,0)),IF(SUM(2!AP18:AP20)&lt;&gt;0,1,0))</f>
        <v>1</v>
      </c>
      <c r="AR25" s="52">
        <f>+IF(2!AQ21&lt;&gt;"",IF((1+OUT_2_Check!$Q$4)*SUM(2!AQ18:AQ20)&lt;2!AQ21,1,IF((1-OUT_2_Check!$Q$4)*SUM(2!AQ18:AQ20)&gt;2!AQ21,1,0)),IF(SUM(2!AQ18:AQ20)&lt;&gt;0,1,0))</f>
        <v>0</v>
      </c>
      <c r="AS25" s="52">
        <f>+IF(2!AR21&lt;&gt;"",IF((1+OUT_2_Check!$Q$4)*SUM(2!AR18:AR20)&lt;2!AR21,1,IF((1-OUT_2_Check!$Q$4)*SUM(2!AR18:AR20)&gt;2!AR21,1,0)),IF(SUM(2!AR18:AR20)&lt;&gt;0,1,0))</f>
        <v>0</v>
      </c>
      <c r="AT25" s="62">
        <f>+IF(2!AS21&lt;&gt;"",IF((1+OUT_2_Check!$Q$4)*SUM(2!D21:AR21)&lt;2!AS21,1,IF((1-OUT_2_Check!$Q$4)*SUM(2!D21:AR21)&gt;2!AS21,1,0)),IF(SUM(2!D21:AR21)&lt;&gt;0,1,0))</f>
        <v>0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17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11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105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+IF(2!AS24&lt;&gt;"",IF((1+OUT_2_Check!$Q$4)*SUM(2!D24:AR24)&lt;2!AS24,1,IF((1-OUT_2_Check!$Q$4)*SUM(2!D24:AR24)&gt;2!AS24,1,0)),IF(SUM(2!D24:AR24)&lt;&gt;0,1,0))</f>
        <v>0</v>
      </c>
    </row>
    <row r="30" spans="1:46" s="22" customFormat="1" ht="18" customHeight="1">
      <c r="A30" s="32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+IF(2!AS25&lt;&gt;"",IF((1+OUT_2_Check!$Q$4)*SUM(2!D25:AR25)&lt;2!AS25,1,IF((1-OUT_2_Check!$Q$4)*SUM(2!D25:AR25)&gt;2!AS25,1,0)),IF(SUM(2!D25:AR25)&lt;&gt;0,1,0))</f>
        <v>0</v>
      </c>
    </row>
    <row r="31" spans="1:46" s="22" customFormat="1" ht="18" customHeight="1">
      <c r="A31" s="27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+IF(2!AS26&lt;&gt;"",IF((1+OUT_2_Check!$Q$4)*SUM(2!D26:AR26)&lt;2!AS26,1,IF((1-OUT_2_Check!$Q$4)*SUM(2!D26:AR26)&gt;2!AS26,1,0)),IF(SUM(2!D26:AR26)&lt;&gt;0,1,0))</f>
        <v>0</v>
      </c>
    </row>
    <row r="32" spans="1:46" s="22" customFormat="1" ht="18" customHeight="1">
      <c r="A32" s="39"/>
      <c r="B32" s="34" t="s">
        <v>10</v>
      </c>
      <c r="C32" s="34"/>
      <c r="D32" s="52">
        <f>+IF(2!D27&lt;&gt;"",IF((1+OUT_2_Check!$Q$4)*SUM(2!D24:D26)&lt;2!D27,1,IF((1-OUT_2_Check!$Q$4)*SUM(2!D24:D26)&gt;2!D27,1,0)),IF(SUM(2!D24:D26)&lt;&gt;0,1,0))</f>
        <v>0</v>
      </c>
      <c r="E32" s="52">
        <f>+IF(2!E27&lt;&gt;"",IF((1+OUT_2_Check!$Q$4)*SUM(2!E24:E26)&lt;2!E27,1,IF((1-OUT_2_Check!$Q$4)*SUM(2!E24:E26)&gt;2!E27,1,0)),IF(SUM(2!E24:E26)&lt;&gt;0,1,0))</f>
        <v>0</v>
      </c>
      <c r="F32" s="52">
        <f>+IF(2!F27&lt;&gt;"",IF((1+OUT_2_Check!$Q$4)*SUM(2!F24:F26)&lt;2!F27,1,IF((1-OUT_2_Check!$Q$4)*SUM(2!F24:F26)&gt;2!F27,1,0)),IF(SUM(2!F24:F26)&lt;&gt;0,1,0))</f>
        <v>0</v>
      </c>
      <c r="G32" s="52">
        <f>+IF(2!G27&lt;&gt;"",IF((1+OUT_2_Check!$Q$4)*SUM(2!G24:G26)&lt;2!G27,1,IF((1-OUT_2_Check!$Q$4)*SUM(2!G24:G26)&gt;2!G27,1,0)),IF(SUM(2!G24:G26)&lt;&gt;0,1,0))</f>
        <v>0</v>
      </c>
      <c r="H32" s="52">
        <f>+IF(2!H27&lt;&gt;"",IF((1+OUT_2_Check!$Q$4)*SUM(2!H24:H26)&lt;2!H27,1,IF((1-OUT_2_Check!$Q$4)*SUM(2!H24:H26)&gt;2!H27,1,0)),IF(SUM(2!H24:H26)&lt;&gt;0,1,0))</f>
        <v>0</v>
      </c>
      <c r="I32" s="52">
        <f>+IF(2!I27&lt;&gt;"",IF((1+OUT_2_Check!$Q$4)*SUM(2!I24:I26)&lt;2!I27,1,IF((1-OUT_2_Check!$Q$4)*SUM(2!I24:I26)&gt;2!I27,1,0)),IF(SUM(2!I24:I26)&lt;&gt;0,1,0))</f>
        <v>0</v>
      </c>
      <c r="J32" s="52">
        <f>+IF(2!J27&lt;&gt;"",IF((1+OUT_2_Check!$Q$4)*SUM(2!J24:J26)&lt;2!J27,1,IF((1-OUT_2_Check!$Q$4)*SUM(2!J24:J26)&gt;2!J27,1,0)),IF(SUM(2!J24:J26)&lt;&gt;0,1,0))</f>
        <v>0</v>
      </c>
      <c r="K32" s="52">
        <f>+IF(2!L27&lt;&gt;"",IF((1+OUT_2_Check!$Q$4)*SUM(2!L24:L26)&lt;2!L27,1,IF((1-OUT_2_Check!$Q$4)*SUM(2!L24:L26)&gt;2!L27,1,0)),IF(SUM(2!L24:L26)&lt;&gt;0,1,0))</f>
        <v>0</v>
      </c>
      <c r="L32" s="52">
        <f>+IF(2!M27&lt;&gt;"",IF((1+OUT_2_Check!$Q$4)*SUM(2!M24:M26)&lt;2!M27,1,IF((1-OUT_2_Check!$Q$4)*SUM(2!M24:M26)&gt;2!M27,1,0)),IF(SUM(2!M24:M26)&lt;&gt;0,1,0))</f>
        <v>0</v>
      </c>
      <c r="M32" s="52">
        <f>+IF(2!N27&lt;&gt;"",IF((1+OUT_2_Check!$Q$4)*SUM(2!N24:N26)&lt;2!N27,1,IF((1-OUT_2_Check!$Q$4)*SUM(2!N24:N26)&gt;2!N27,1,0)),IF(SUM(2!N24:N26)&lt;&gt;0,1,0))</f>
        <v>0</v>
      </c>
      <c r="N32" s="52">
        <f>+IF(2!O27&lt;&gt;"",IF((1+OUT_2_Check!$Q$4)*SUM(2!O24:O26)&lt;2!O27,1,IF((1-OUT_2_Check!$Q$4)*SUM(2!O24:O26)&gt;2!O27,1,0)),IF(SUM(2!O24:O26)&lt;&gt;0,1,0))</f>
        <v>0</v>
      </c>
      <c r="O32" s="52">
        <f>+IF(2!P27&lt;&gt;"",IF((1+OUT_2_Check!$Q$4)*SUM(2!P24:P26)&lt;2!P27,1,IF((1-OUT_2_Check!$Q$4)*SUM(2!P24:P26)&gt;2!P27,1,0)),IF(SUM(2!P24:P26)&lt;&gt;0,1,0))</f>
        <v>1</v>
      </c>
      <c r="P32" s="52">
        <f>+IF(2!Q27&lt;&gt;"",IF((1+OUT_2_Check!$Q$4)*SUM(2!Q24:Q26)&lt;2!Q27,1,IF((1-OUT_2_Check!$Q$4)*SUM(2!Q24:Q26)&gt;2!Q27,1,0)),IF(SUM(2!Q24:Q26)&lt;&gt;0,1,0))</f>
        <v>1</v>
      </c>
      <c r="Q32" s="52">
        <f>+IF(2!R27&lt;&gt;"",IF((1+OUT_2_Check!$Q$4)*SUM(2!R24:R26)&lt;2!R27,1,IF((1-OUT_2_Check!$Q$4)*SUM(2!R24:R26)&gt;2!R27,1,0)),IF(SUM(2!R24:R26)&lt;&gt;0,1,0))</f>
        <v>0</v>
      </c>
      <c r="R32" s="52">
        <f>+IF(2!S27&lt;&gt;"",IF((1+OUT_2_Check!$Q$4)*SUM(2!S24:S26)&lt;2!S27,1,IF((1-OUT_2_Check!$Q$4)*SUM(2!S24:S26)&gt;2!S27,1,0)),IF(SUM(2!S24:S26)&lt;&gt;0,1,0))</f>
        <v>0</v>
      </c>
      <c r="S32" s="52">
        <f>+IF(2!T27&lt;&gt;"",IF((1+OUT_2_Check!$Q$4)*SUM(2!T24:T26)&lt;2!T27,1,IF((1-OUT_2_Check!$Q$4)*SUM(2!T24:T26)&gt;2!T27,1,0)),IF(SUM(2!T24:T26)&lt;&gt;0,1,0))</f>
        <v>0</v>
      </c>
      <c r="T32" s="52">
        <f>+IF(2!U27&lt;&gt;"",IF((1+OUT_2_Check!$Q$4)*SUM(2!U24:U26)&lt;2!U27,1,IF((1-OUT_2_Check!$Q$4)*SUM(2!U24:U26)&gt;2!U27,1,0)),IF(SUM(2!U24:U26)&lt;&gt;0,1,0))</f>
        <v>0</v>
      </c>
      <c r="U32" s="52">
        <f>+IF(2!V27&lt;&gt;"",IF((1+OUT_2_Check!$Q$4)*SUM(2!V24:V26)&lt;2!V27,1,IF((1-OUT_2_Check!$Q$4)*SUM(2!V24:V26)&gt;2!V27,1,0)),IF(SUM(2!V24:V26)&lt;&gt;0,1,0))</f>
        <v>0</v>
      </c>
      <c r="V32" s="52">
        <f>+IF(2!W27&lt;&gt;"",IF((1+OUT_2_Check!$Q$4)*SUM(2!W24:W26)&lt;2!W27,1,IF((1-OUT_2_Check!$Q$4)*SUM(2!W24:W26)&gt;2!W27,1,0)),IF(SUM(2!W24:W26)&lt;&gt;0,1,0))</f>
        <v>1</v>
      </c>
      <c r="W32" s="52">
        <f>+IF(2!X27&lt;&gt;"",IF((1+OUT_2_Check!$Q$4)*SUM(2!X24:X26)&lt;2!X27,1,IF((1-OUT_2_Check!$Q$4)*SUM(2!X24:X26)&gt;2!X27,1,0)),IF(SUM(2!X24:X26)&lt;&gt;0,1,0))</f>
        <v>0</v>
      </c>
      <c r="X32" s="52">
        <f>+IF(2!Y27&lt;&gt;"",IF((1+OUT_2_Check!$Q$4)*SUM(2!Y24:Y26)&lt;2!Y27,1,IF((1-OUT_2_Check!$Q$4)*SUM(2!Y24:Y26)&gt;2!Y27,1,0)),IF(SUM(2!Y24:Y26)&lt;&gt;0,1,0))</f>
        <v>0</v>
      </c>
      <c r="Y32" s="52">
        <f>+IF(2!Z27&lt;&gt;"",IF((1+OUT_2_Check!$Q$4)*SUM(2!Z24:Z26)&lt;2!Z27,1,IF((1-OUT_2_Check!$Q$4)*SUM(2!Z24:Z26)&gt;2!Z27,1,0)),IF(SUM(2!Z24:Z26)&lt;&gt;0,1,0))</f>
        <v>0</v>
      </c>
      <c r="Z32" s="52">
        <f>+IF(2!AA27&lt;&gt;"",IF((1+OUT_2_Check!$Q$4)*SUM(2!AA24:AA26)&lt;2!AA27,1,IF((1-OUT_2_Check!$Q$4)*SUM(2!AA24:AA26)&gt;2!AA27,1,0)),IF(SUM(2!AA24:AA26)&lt;&gt;0,1,0))</f>
        <v>0</v>
      </c>
      <c r="AA32" s="52">
        <f>+IF(2!AB27&lt;&gt;"",IF((1+OUT_2_Check!$Q$4)*SUM(2!AB24:AB26)&lt;2!AB27,1,IF((1-OUT_2_Check!$Q$4)*SUM(2!AB24:AB26)&gt;2!AB27,1,0)),IF(SUM(2!AB24:AB26)&lt;&gt;0,1,0))</f>
        <v>0</v>
      </c>
      <c r="AB32" s="52">
        <f>+IF(2!AC27&lt;&gt;"",IF((1+OUT_2_Check!$Q$4)*SUM(2!AC24:AC26)&lt;2!AC27,1,IF((1-OUT_2_Check!$Q$4)*SUM(2!AC24:AC26)&gt;2!AC27,1,0)),IF(SUM(2!AC24:AC26)&lt;&gt;0,1,0))</f>
        <v>0</v>
      </c>
      <c r="AC32" s="52">
        <f>+IF(2!AD27&lt;&gt;"",IF((1+OUT_2_Check!$Q$4)*SUM(2!AD24:AD26)&lt;2!AD27,1,IF((1-OUT_2_Check!$Q$4)*SUM(2!AD24:AD26)&gt;2!AD27,1,0)),IF(SUM(2!AD24:AD26)&lt;&gt;0,1,0))</f>
        <v>0</v>
      </c>
      <c r="AD32" s="52">
        <f>+IF(2!AE27&lt;&gt;"",IF((1+OUT_2_Check!$Q$4)*SUM(2!AE24:AE26)&lt;2!AE27,1,IF((1-OUT_2_Check!$Q$4)*SUM(2!AE24:AE26)&gt;2!AE27,1,0)),IF(SUM(2!AE24:AE26)&lt;&gt;0,1,0))</f>
        <v>0</v>
      </c>
      <c r="AE32" s="52">
        <f>+IF(2!AF27&lt;&gt;"",IF((1+OUT_2_Check!$Q$4)*SUM(2!AF24:AF26)&lt;2!AF27,1,IF((1-OUT_2_Check!$Q$4)*SUM(2!AF24:AF26)&gt;2!AF27,1,0)),IF(SUM(2!AF24:AF26)&lt;&gt;0,1,0))</f>
        <v>0</v>
      </c>
      <c r="AF32" s="52">
        <f>+IF(2!AG27&lt;&gt;"",IF((1+OUT_2_Check!$Q$4)*SUM(2!AG24:AG26)&lt;2!AG27,1,IF((1-OUT_2_Check!$Q$4)*SUM(2!AG24:AG26)&gt;2!AG27,1,0)),IF(SUM(2!AG24:AG26)&lt;&gt;0,1,0))</f>
        <v>0</v>
      </c>
      <c r="AG32" s="52">
        <f>+IF(2!AH27&lt;&gt;"",IF((1+OUT_2_Check!$Q$4)*SUM(2!AH24:AH26)&lt;2!AH27,1,IF((1-OUT_2_Check!$Q$4)*SUM(2!AH24:AH26)&gt;2!AH27,1,0)),IF(SUM(2!AH24:AH26)&lt;&gt;0,1,0))</f>
        <v>0</v>
      </c>
      <c r="AH32" s="52">
        <f>+IF(2!AI27&lt;&gt;"",IF((1+OUT_2_Check!$Q$4)*SUM(2!AI24:AI26)&lt;2!AI27,1,IF((1-OUT_2_Check!$Q$4)*SUM(2!AI24:AI26)&gt;2!AI27,1,0)),IF(SUM(2!AI24:AI26)&lt;&gt;0,1,0))</f>
        <v>0</v>
      </c>
      <c r="AI32" s="52">
        <f>+IF(2!AJ27&lt;&gt;"",IF((1+OUT_2_Check!$Q$4)*SUM(2!AJ24:AJ26)&lt;2!AJ27,1,IF((1-OUT_2_Check!$Q$4)*SUM(2!AJ24:AJ26)&gt;2!AJ27,1,0)),IF(SUM(2!AJ24:AJ26)&lt;&gt;0,1,0))</f>
        <v>0</v>
      </c>
      <c r="AJ32" s="52">
        <f>+IF(2!AK27&lt;&gt;"",IF((1+OUT_2_Check!$Q$4)*SUM(2!AK24:AK26)&lt;2!AK27,1,IF((1-OUT_2_Check!$Q$4)*SUM(2!AK24:AK26)&gt;2!AK27,1,0)),IF(SUM(2!AK24:AK26)&lt;&gt;0,1,0))</f>
        <v>0</v>
      </c>
      <c r="AK32" s="52">
        <f>+IF(2!AL27&lt;&gt;"",IF((1+OUT_2_Check!$Q$4)*SUM(2!AL24:AL26)&lt;2!AL27,1,IF((1-OUT_2_Check!$Q$4)*SUM(2!AL24:AL26)&gt;2!AL27,1,0)),IF(SUM(2!AL24:AL26)&lt;&gt;0,1,0))</f>
        <v>0</v>
      </c>
      <c r="AL32" s="52">
        <f>+IF(2!AM27&lt;&gt;"",IF((1+OUT_2_Check!$Q$4)*SUM(2!AM24:AM26)&lt;2!AM27,1,IF((1-OUT_2_Check!$Q$4)*SUM(2!AM24:AM26)&gt;2!AM27,1,0)),IF(SUM(2!AM24:AM26)&lt;&gt;0,1,0))</f>
        <v>0</v>
      </c>
      <c r="AM32" s="52">
        <f>+IF(2!AN27&lt;&gt;"",IF((1+OUT_2_Check!$Q$4)*SUM(2!AN24:AN26)&lt;2!AN27,1,IF((1-OUT_2_Check!$Q$4)*SUM(2!AN24:AN26)&gt;2!AN27,1,0)),IF(SUM(2!AN24:AN26)&lt;&gt;0,1,0))</f>
        <v>1</v>
      </c>
      <c r="AN32" s="52" t="e">
        <f>+IF(2!#REF!&lt;&gt;"",IF((1+OUT_2_Check!$Q$4)*SUM(2!#REF!)&lt;2!#REF!,1,IF((1-OUT_2_Check!$Q$4)*SUM(2!#REF!)&gt;2!#REF!,1,0)),IF(SUM(2!#REF!)&lt;&gt;0,1,0))</f>
        <v>#REF!</v>
      </c>
      <c r="AO32" s="52" t="e">
        <f>+IF(2!#REF!&lt;&gt;"",IF((1+OUT_2_Check!$Q$4)*SUM(2!#REF!)&lt;2!#REF!,1,IF((1-OUT_2_Check!$Q$4)*SUM(2!#REF!)&gt;2!#REF!,1,0)),IF(SUM(2!#REF!)&lt;&gt;0,1,0))</f>
        <v>#REF!</v>
      </c>
      <c r="AP32" s="52">
        <f>+IF(2!AO27&lt;&gt;"",IF((1+OUT_2_Check!$Q$4)*SUM(2!AO24:AO26)&lt;2!AO27,1,IF((1-OUT_2_Check!$Q$4)*SUM(2!AO24:AO26)&gt;2!AO27,1,0)),IF(SUM(2!AO24:AO26)&lt;&gt;0,1,0))</f>
        <v>0</v>
      </c>
      <c r="AQ32" s="52">
        <f>+IF(2!AP27&lt;&gt;"",IF((1+OUT_2_Check!$Q$4)*SUM(2!AP24:AP26)&lt;2!AP27,1,IF((1-OUT_2_Check!$Q$4)*SUM(2!AP24:AP26)&gt;2!AP27,1,0)),IF(SUM(2!AP24:AP26)&lt;&gt;0,1,0))</f>
        <v>1</v>
      </c>
      <c r="AR32" s="52">
        <f>+IF(2!AQ27&lt;&gt;"",IF((1+OUT_2_Check!$Q$4)*SUM(2!AQ24:AQ26)&lt;2!AQ27,1,IF((1-OUT_2_Check!$Q$4)*SUM(2!AQ24:AQ26)&gt;2!AQ27,1,0)),IF(SUM(2!AQ24:AQ26)&lt;&gt;0,1,0))</f>
        <v>0</v>
      </c>
      <c r="AS32" s="52">
        <f>+IF(2!AR27&lt;&gt;"",IF((1+OUT_2_Check!$Q$4)*SUM(2!AR24:AR26)&lt;2!AR27,1,IF((1-OUT_2_Check!$Q$4)*SUM(2!AR24:AR26)&gt;2!AR27,1,0)),IF(SUM(2!AR24:AR26)&lt;&gt;0,1,0))</f>
        <v>0</v>
      </c>
      <c r="AT32" s="62">
        <f>+IF(2!AS27&lt;&gt;"",IF((1+OUT_2_Check!$Q$4)*SUM(2!D27:AR27)&lt;2!AS27,1,IF((1-OUT_2_Check!$Q$4)*SUM(2!D27:AR27)&gt;2!AS27,1,0)),IF(SUM(2!D27:AR27)&lt;&gt;0,1,0))</f>
        <v>0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12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105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+IF(2!AS29&lt;&gt;"",IF((1+OUT_2_Check!$Q$4)*SUM(2!D29:AR29)&lt;2!AS29,1,IF((1-OUT_2_Check!$Q$4)*SUM(2!D29:AR29)&gt;2!AS29,1,0)),IF(SUM(2!D29:AR29)&lt;&gt;0,1,0))</f>
        <v>0</v>
      </c>
    </row>
    <row r="36" spans="1:46" s="22" customFormat="1" ht="18" customHeight="1">
      <c r="A36" s="32"/>
      <c r="B36" s="33" t="s">
        <v>106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+IF(2!AS30&lt;&gt;"",IF((1+OUT_2_Check!$Q$4)*SUM(2!D30:AR30)&lt;2!AS30,1,IF((1-OUT_2_Check!$Q$4)*SUM(2!D30:AR30)&gt;2!AS30,1,0)),IF(SUM(2!D30:AR30)&lt;&gt;0,1,0))</f>
        <v>0</v>
      </c>
    </row>
    <row r="37" spans="1:46" s="22" customFormat="1" ht="18" customHeight="1">
      <c r="A37" s="27"/>
      <c r="B37" s="33" t="s">
        <v>107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+IF(2!AS31&lt;&gt;"",IF((1+OUT_2_Check!$Q$4)*SUM(2!D31:AR31)&lt;2!AS31,1,IF((1-OUT_2_Check!$Q$4)*SUM(2!D31:AR31)&gt;2!AS31,1,0)),IF(SUM(2!D31:AR31)&lt;&gt;0,1,0))</f>
        <v>0</v>
      </c>
    </row>
    <row r="38" spans="1:46" s="22" customFormat="1" ht="18" customHeight="1">
      <c r="A38" s="32"/>
      <c r="B38" s="34" t="s">
        <v>10</v>
      </c>
      <c r="C38" s="34"/>
      <c r="D38" s="52">
        <f>+IF(2!D32&lt;&gt;"",IF((1+OUT_2_Check!$Q$4)*SUM(2!D29:D31)&lt;2!D32,1,IF((1-OUT_2_Check!$Q$4)*SUM(2!D29:D31)&gt;2!D32,1,0)),IF(SUM(2!D29:D31)&lt;&gt;0,1,0))</f>
        <v>0</v>
      </c>
      <c r="E38" s="52">
        <f>+IF(2!E32&lt;&gt;"",IF((1+OUT_2_Check!$Q$4)*SUM(2!E29:E31)&lt;2!E32,1,IF((1-OUT_2_Check!$Q$4)*SUM(2!E29:E31)&gt;2!E32,1,0)),IF(SUM(2!E29:E31)&lt;&gt;0,1,0))</f>
        <v>1</v>
      </c>
      <c r="F38" s="52">
        <f>+IF(2!F32&lt;&gt;"",IF((1+OUT_2_Check!$Q$4)*SUM(2!F29:F31)&lt;2!F32,1,IF((1-OUT_2_Check!$Q$4)*SUM(2!F29:F31)&gt;2!F32,1,0)),IF(SUM(2!F29:F31)&lt;&gt;0,1,0))</f>
        <v>0</v>
      </c>
      <c r="G38" s="52">
        <f>+IF(2!G32&lt;&gt;"",IF((1+OUT_2_Check!$Q$4)*SUM(2!G29:G31)&lt;2!G32,1,IF((1-OUT_2_Check!$Q$4)*SUM(2!G29:G31)&gt;2!G32,1,0)),IF(SUM(2!G29:G31)&lt;&gt;0,1,0))</f>
        <v>0</v>
      </c>
      <c r="H38" s="52">
        <f>+IF(2!H32&lt;&gt;"",IF((1+OUT_2_Check!$Q$4)*SUM(2!H29:H31)&lt;2!H32,1,IF((1-OUT_2_Check!$Q$4)*SUM(2!H29:H31)&gt;2!H32,1,0)),IF(SUM(2!H29:H31)&lt;&gt;0,1,0))</f>
        <v>0</v>
      </c>
      <c r="I38" s="52">
        <f>+IF(2!I32&lt;&gt;"",IF((1+OUT_2_Check!$Q$4)*SUM(2!I29:I31)&lt;2!I32,1,IF((1-OUT_2_Check!$Q$4)*SUM(2!I29:I31)&gt;2!I32,1,0)),IF(SUM(2!I29:I31)&lt;&gt;0,1,0))</f>
        <v>1</v>
      </c>
      <c r="J38" s="52">
        <f>+IF(2!J32&lt;&gt;"",IF((1+OUT_2_Check!$Q$4)*SUM(2!J29:J31)&lt;2!J32,1,IF((1-OUT_2_Check!$Q$4)*SUM(2!J29:J31)&gt;2!J32,1,0)),IF(SUM(2!J29:J31)&lt;&gt;0,1,0))</f>
        <v>1</v>
      </c>
      <c r="K38" s="52">
        <f>+IF(2!L32&lt;&gt;"",IF((1+OUT_2_Check!$Q$4)*SUM(2!L29:L31)&lt;2!L32,1,IF((1-OUT_2_Check!$Q$4)*SUM(2!L29:L31)&gt;2!L32,1,0)),IF(SUM(2!L29:L31)&lt;&gt;0,1,0))</f>
        <v>0</v>
      </c>
      <c r="L38" s="52">
        <f>+IF(2!M32&lt;&gt;"",IF((1+OUT_2_Check!$Q$4)*SUM(2!M29:M31)&lt;2!M32,1,IF((1-OUT_2_Check!$Q$4)*SUM(2!M29:M31)&gt;2!M32,1,0)),IF(SUM(2!M29:M31)&lt;&gt;0,1,0))</f>
        <v>0</v>
      </c>
      <c r="M38" s="52">
        <f>+IF(2!N32&lt;&gt;"",IF((1+OUT_2_Check!$Q$4)*SUM(2!N29:N31)&lt;2!N32,1,IF((1-OUT_2_Check!$Q$4)*SUM(2!N29:N31)&gt;2!N32,1,0)),IF(SUM(2!N29:N31)&lt;&gt;0,1,0))</f>
        <v>0</v>
      </c>
      <c r="N38" s="52">
        <f>+IF(2!O32&lt;&gt;"",IF((1+OUT_2_Check!$Q$4)*SUM(2!O29:O31)&lt;2!O32,1,IF((1-OUT_2_Check!$Q$4)*SUM(2!O29:O31)&gt;2!O32,1,0)),IF(SUM(2!O29:O31)&lt;&gt;0,1,0))</f>
        <v>0</v>
      </c>
      <c r="O38" s="52">
        <f>+IF(2!P32&lt;&gt;"",IF((1+OUT_2_Check!$Q$4)*SUM(2!P29:P31)&lt;2!P32,1,IF((1-OUT_2_Check!$Q$4)*SUM(2!P29:P31)&gt;2!P32,1,0)),IF(SUM(2!P29:P31)&lt;&gt;0,1,0))</f>
        <v>1</v>
      </c>
      <c r="P38" s="52">
        <f>+IF(2!Q32&lt;&gt;"",IF((1+OUT_2_Check!$Q$4)*SUM(2!Q29:Q31)&lt;2!Q32,1,IF((1-OUT_2_Check!$Q$4)*SUM(2!Q29:Q31)&gt;2!Q32,1,0)),IF(SUM(2!Q29:Q31)&lt;&gt;0,1,0))</f>
        <v>1</v>
      </c>
      <c r="Q38" s="52">
        <f>+IF(2!R32&lt;&gt;"",IF((1+OUT_2_Check!$Q$4)*SUM(2!R29:R31)&lt;2!R32,1,IF((1-OUT_2_Check!$Q$4)*SUM(2!R29:R31)&gt;2!R32,1,0)),IF(SUM(2!R29:R31)&lt;&gt;0,1,0))</f>
        <v>0</v>
      </c>
      <c r="R38" s="52">
        <f>+IF(2!S32&lt;&gt;"",IF((1+OUT_2_Check!$Q$4)*SUM(2!S29:S31)&lt;2!S32,1,IF((1-OUT_2_Check!$Q$4)*SUM(2!S29:S31)&gt;2!S32,1,0)),IF(SUM(2!S29:S31)&lt;&gt;0,1,0))</f>
        <v>0</v>
      </c>
      <c r="S38" s="52">
        <f>+IF(2!T32&lt;&gt;"",IF((1+OUT_2_Check!$Q$4)*SUM(2!T29:T31)&lt;2!T32,1,IF((1-OUT_2_Check!$Q$4)*SUM(2!T29:T31)&gt;2!T32,1,0)),IF(SUM(2!T29:T31)&lt;&gt;0,1,0))</f>
        <v>0</v>
      </c>
      <c r="T38" s="52">
        <f>+IF(2!U32&lt;&gt;"",IF((1+OUT_2_Check!$Q$4)*SUM(2!U29:U31)&lt;2!U32,1,IF((1-OUT_2_Check!$Q$4)*SUM(2!U29:U31)&gt;2!U32,1,0)),IF(SUM(2!U29:U31)&lt;&gt;0,1,0))</f>
        <v>0</v>
      </c>
      <c r="U38" s="52">
        <f>+IF(2!V32&lt;&gt;"",IF((1+OUT_2_Check!$Q$4)*SUM(2!V29:V31)&lt;2!V32,1,IF((1-OUT_2_Check!$Q$4)*SUM(2!V29:V31)&gt;2!V32,1,0)),IF(SUM(2!V29:V31)&lt;&gt;0,1,0))</f>
        <v>0</v>
      </c>
      <c r="V38" s="52">
        <f>+IF(2!W32&lt;&gt;"",IF((1+OUT_2_Check!$Q$4)*SUM(2!W29:W31)&lt;2!W32,1,IF((1-OUT_2_Check!$Q$4)*SUM(2!W29:W31)&gt;2!W32,1,0)),IF(SUM(2!W29:W31)&lt;&gt;0,1,0))</f>
        <v>1</v>
      </c>
      <c r="W38" s="52">
        <f>+IF(2!X32&lt;&gt;"",IF((1+OUT_2_Check!$Q$4)*SUM(2!X29:X31)&lt;2!X32,1,IF((1-OUT_2_Check!$Q$4)*SUM(2!X29:X31)&gt;2!X32,1,0)),IF(SUM(2!X29:X31)&lt;&gt;0,1,0))</f>
        <v>0</v>
      </c>
      <c r="X38" s="52">
        <f>+IF(2!Y32&lt;&gt;"",IF((1+OUT_2_Check!$Q$4)*SUM(2!Y29:Y31)&lt;2!Y32,1,IF((1-OUT_2_Check!$Q$4)*SUM(2!Y29:Y31)&gt;2!Y32,1,0)),IF(SUM(2!Y29:Y31)&lt;&gt;0,1,0))</f>
        <v>0</v>
      </c>
      <c r="Y38" s="52">
        <f>+IF(2!Z32&lt;&gt;"",IF((1+OUT_2_Check!$Q$4)*SUM(2!Z29:Z31)&lt;2!Z32,1,IF((1-OUT_2_Check!$Q$4)*SUM(2!Z29:Z31)&gt;2!Z32,1,0)),IF(SUM(2!Z29:Z31)&lt;&gt;0,1,0))</f>
        <v>0</v>
      </c>
      <c r="Z38" s="52">
        <f>+IF(2!AA32&lt;&gt;"",IF((1+OUT_2_Check!$Q$4)*SUM(2!AA29:AA31)&lt;2!AA32,1,IF((1-OUT_2_Check!$Q$4)*SUM(2!AA29:AA31)&gt;2!AA32,1,0)),IF(SUM(2!AA29:AA31)&lt;&gt;0,1,0))</f>
        <v>0</v>
      </c>
      <c r="AA38" s="52">
        <f>+IF(2!AB32&lt;&gt;"",IF((1+OUT_2_Check!$Q$4)*SUM(2!AB29:AB31)&lt;2!AB32,1,IF((1-OUT_2_Check!$Q$4)*SUM(2!AB29:AB31)&gt;2!AB32,1,0)),IF(SUM(2!AB29:AB31)&lt;&gt;0,1,0))</f>
        <v>0</v>
      </c>
      <c r="AB38" s="52">
        <f>+IF(2!AC32&lt;&gt;"",IF((1+OUT_2_Check!$Q$4)*SUM(2!AC29:AC31)&lt;2!AC32,1,IF((1-OUT_2_Check!$Q$4)*SUM(2!AC29:AC31)&gt;2!AC32,1,0)),IF(SUM(2!AC29:AC31)&lt;&gt;0,1,0))</f>
        <v>1</v>
      </c>
      <c r="AC38" s="52">
        <f>+IF(2!AD32&lt;&gt;"",IF((1+OUT_2_Check!$Q$4)*SUM(2!AD29:AD31)&lt;2!AD32,1,IF((1-OUT_2_Check!$Q$4)*SUM(2!AD29:AD31)&gt;2!AD32,1,0)),IF(SUM(2!AD29:AD31)&lt;&gt;0,1,0))</f>
        <v>0</v>
      </c>
      <c r="AD38" s="52">
        <f>+IF(2!AE32&lt;&gt;"",IF((1+OUT_2_Check!$Q$4)*SUM(2!AE29:AE31)&lt;2!AE32,1,IF((1-OUT_2_Check!$Q$4)*SUM(2!AE29:AE31)&gt;2!AE32,1,0)),IF(SUM(2!AE29:AE31)&lt;&gt;0,1,0))</f>
        <v>0</v>
      </c>
      <c r="AE38" s="52">
        <f>+IF(2!AF32&lt;&gt;"",IF((1+OUT_2_Check!$Q$4)*SUM(2!AF29:AF31)&lt;2!AF32,1,IF((1-OUT_2_Check!$Q$4)*SUM(2!AF29:AF31)&gt;2!AF32,1,0)),IF(SUM(2!AF29:AF31)&lt;&gt;0,1,0))</f>
        <v>0</v>
      </c>
      <c r="AF38" s="52">
        <f>+IF(2!AG32&lt;&gt;"",IF((1+OUT_2_Check!$Q$4)*SUM(2!AG29:AG31)&lt;2!AG32,1,IF((1-OUT_2_Check!$Q$4)*SUM(2!AG29:AG31)&gt;2!AG32,1,0)),IF(SUM(2!AG29:AG31)&lt;&gt;0,1,0))</f>
        <v>0</v>
      </c>
      <c r="AG38" s="52">
        <f>+IF(2!AH32&lt;&gt;"",IF((1+OUT_2_Check!$Q$4)*SUM(2!AH29:AH31)&lt;2!AH32,1,IF((1-OUT_2_Check!$Q$4)*SUM(2!AH29:AH31)&gt;2!AH32,1,0)),IF(SUM(2!AH29:AH31)&lt;&gt;0,1,0))</f>
        <v>0</v>
      </c>
      <c r="AH38" s="52">
        <f>+IF(2!AI32&lt;&gt;"",IF((1+OUT_2_Check!$Q$4)*SUM(2!AI29:AI31)&lt;2!AI32,1,IF((1-OUT_2_Check!$Q$4)*SUM(2!AI29:AI31)&gt;2!AI32,1,0)),IF(SUM(2!AI29:AI31)&lt;&gt;0,1,0))</f>
        <v>1</v>
      </c>
      <c r="AI38" s="52">
        <f>+IF(2!AJ32&lt;&gt;"",IF((1+OUT_2_Check!$Q$4)*SUM(2!AJ29:AJ31)&lt;2!AJ32,1,IF((1-OUT_2_Check!$Q$4)*SUM(2!AJ29:AJ31)&gt;2!AJ32,1,0)),IF(SUM(2!AJ29:AJ31)&lt;&gt;0,1,0))</f>
        <v>1</v>
      </c>
      <c r="AJ38" s="52">
        <f>+IF(2!AK32&lt;&gt;"",IF((1+OUT_2_Check!$Q$4)*SUM(2!AK29:AK31)&lt;2!AK32,1,IF((1-OUT_2_Check!$Q$4)*SUM(2!AK29:AK31)&gt;2!AK32,1,0)),IF(SUM(2!AK29:AK31)&lt;&gt;0,1,0))</f>
        <v>1</v>
      </c>
      <c r="AK38" s="52">
        <f>+IF(2!AL32&lt;&gt;"",IF((1+OUT_2_Check!$Q$4)*SUM(2!AL29:AL31)&lt;2!AL32,1,IF((1-OUT_2_Check!$Q$4)*SUM(2!AL29:AL31)&gt;2!AL32,1,0)),IF(SUM(2!AL29:AL31)&lt;&gt;0,1,0))</f>
        <v>0</v>
      </c>
      <c r="AL38" s="52">
        <f>+IF(2!AM32&lt;&gt;"",IF((1+OUT_2_Check!$Q$4)*SUM(2!AM29:AM31)&lt;2!AM32,1,IF((1-OUT_2_Check!$Q$4)*SUM(2!AM29:AM31)&gt;2!AM32,1,0)),IF(SUM(2!AM29:AM31)&lt;&gt;0,1,0))</f>
        <v>0</v>
      </c>
      <c r="AM38" s="52">
        <f>+IF(2!AN32&lt;&gt;"",IF((1+OUT_2_Check!$Q$4)*SUM(2!AN29:AN31)&lt;2!AN32,1,IF((1-OUT_2_Check!$Q$4)*SUM(2!AN29:AN31)&gt;2!AN32,1,0)),IF(SUM(2!AN29:AN31)&lt;&gt;0,1,0))</f>
        <v>1</v>
      </c>
      <c r="AN38" s="52" t="e">
        <f>+IF(2!#REF!&lt;&gt;"",IF((1+OUT_2_Check!$Q$4)*SUM(2!#REF!)&lt;2!#REF!,1,IF((1-OUT_2_Check!$Q$4)*SUM(2!#REF!)&gt;2!#REF!,1,0)),IF(SUM(2!#REF!)&lt;&gt;0,1,0))</f>
        <v>#REF!</v>
      </c>
      <c r="AO38" s="52" t="e">
        <f>+IF(2!#REF!&lt;&gt;"",IF((1+OUT_2_Check!$Q$4)*SUM(2!#REF!)&lt;2!#REF!,1,IF((1-OUT_2_Check!$Q$4)*SUM(2!#REF!)&gt;2!#REF!,1,0)),IF(SUM(2!#REF!)&lt;&gt;0,1,0))</f>
        <v>#REF!</v>
      </c>
      <c r="AP38" s="52">
        <f>+IF(2!AO32&lt;&gt;"",IF((1+OUT_2_Check!$Q$4)*SUM(2!AO29:AO31)&lt;2!AO32,1,IF((1-OUT_2_Check!$Q$4)*SUM(2!AO29:AO31)&gt;2!AO32,1,0)),IF(SUM(2!AO29:AO31)&lt;&gt;0,1,0))</f>
        <v>1</v>
      </c>
      <c r="AQ38" s="52">
        <f>+IF(2!AP32&lt;&gt;"",IF((1+OUT_2_Check!$Q$4)*SUM(2!AP29:AP31)&lt;2!AP32,1,IF((1-OUT_2_Check!$Q$4)*SUM(2!AP29:AP31)&gt;2!AP32,1,0)),IF(SUM(2!AP29:AP31)&lt;&gt;0,1,0))</f>
        <v>1</v>
      </c>
      <c r="AR38" s="52">
        <f>+IF(2!AQ32&lt;&gt;"",IF((1+OUT_2_Check!$Q$4)*SUM(2!AQ29:AQ31)&lt;2!AQ32,1,IF((1-OUT_2_Check!$Q$4)*SUM(2!AQ29:AQ31)&gt;2!AQ32,1,0)),IF(SUM(2!AQ29:AQ31)&lt;&gt;0,1,0))</f>
        <v>0</v>
      </c>
      <c r="AS38" s="52">
        <f>+IF(2!AR32&lt;&gt;"",IF((1+OUT_2_Check!$Q$4)*SUM(2!AR29:AR31)&lt;2!AR32,1,IF((1-OUT_2_Check!$Q$4)*SUM(2!AR29:AR31)&gt;2!AR32,1,0)),IF(SUM(2!AR29:AR31)&lt;&gt;0,1,0))</f>
        <v>0</v>
      </c>
      <c r="AT38" s="62">
        <f>+IF(2!AS32&lt;&gt;"",IF((1+OUT_2_Check!$Q$4)*SUM(2!D32:AR32)&lt;2!AS32,1,IF((1-OUT_2_Check!$Q$4)*SUM(2!D32:AR32)&gt;2!AS32,1,0)),IF(SUM(2!D32:AR32)&lt;&gt;0,1,0))</f>
        <v>0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13</v>
      </c>
      <c r="C40" s="34"/>
      <c r="D40" s="59">
        <f>+IF(2!D33&lt;&gt;"",IF((1+OUT_2_Check!$Q$4)*SUM(2!D32,2!D27)&lt;2!D33,1,IF((1-OUT_2_Check!$Q$4)*SUM(2!D32,2!D27)&gt;2!D33,1,0)),IF(SUM(2!D32,2!D27)&lt;&gt;0,1,0))</f>
        <v>0</v>
      </c>
      <c r="E40" s="59">
        <f>+IF(2!E33&lt;&gt;"",IF((1+OUT_2_Check!$Q$4)*SUM(2!E32,2!E27)&lt;2!E33,1,IF((1-OUT_2_Check!$Q$4)*SUM(2!E32,2!E27)&gt;2!E33,1,0)),IF(SUM(2!E32,2!E27)&lt;&gt;0,1,0))</f>
        <v>0</v>
      </c>
      <c r="F40" s="59">
        <f>+IF(2!F33&lt;&gt;"",IF((1+OUT_2_Check!$Q$4)*SUM(2!F32,2!F27)&lt;2!F33,1,IF((1-OUT_2_Check!$Q$4)*SUM(2!F32,2!F27)&gt;2!F33,1,0)),IF(SUM(2!F32,2!F27)&lt;&gt;0,1,0))</f>
        <v>0</v>
      </c>
      <c r="G40" s="59">
        <f>+IF(2!G33&lt;&gt;"",IF((1+OUT_2_Check!$Q$4)*SUM(2!G32,2!G27)&lt;2!G33,1,IF((1-OUT_2_Check!$Q$4)*SUM(2!G32,2!G27)&gt;2!G33,1,0)),IF(SUM(2!G32,2!G27)&lt;&gt;0,1,0))</f>
        <v>0</v>
      </c>
      <c r="H40" s="59">
        <f>+IF(2!H33&lt;&gt;"",IF((1+OUT_2_Check!$Q$4)*SUM(2!H32,2!H27)&lt;2!H33,1,IF((1-OUT_2_Check!$Q$4)*SUM(2!H32,2!H27)&gt;2!H33,1,0)),IF(SUM(2!H32,2!H27)&lt;&gt;0,1,0))</f>
        <v>0</v>
      </c>
      <c r="I40" s="59">
        <f>+IF(2!I33&lt;&gt;"",IF((1+OUT_2_Check!$Q$4)*SUM(2!I32,2!I27)&lt;2!I33,1,IF((1-OUT_2_Check!$Q$4)*SUM(2!I32,2!I27)&gt;2!I33,1,0)),IF(SUM(2!I32,2!I27)&lt;&gt;0,1,0))</f>
        <v>0</v>
      </c>
      <c r="J40" s="59">
        <f>+IF(2!J33&lt;&gt;"",IF((1+OUT_2_Check!$Q$4)*SUM(2!J32,2!J27)&lt;2!J33,1,IF((1-OUT_2_Check!$Q$4)*SUM(2!J32,2!J27)&gt;2!J33,1,0)),IF(SUM(2!J32,2!J27)&lt;&gt;0,1,0))</f>
        <v>1</v>
      </c>
      <c r="K40" s="59">
        <f>+IF(2!L33&lt;&gt;"",IF((1+OUT_2_Check!$Q$4)*SUM(2!L32,2!L27)&lt;2!L33,1,IF((1-OUT_2_Check!$Q$4)*SUM(2!L32,2!L27)&gt;2!L33,1,0)),IF(SUM(2!L32,2!L27)&lt;&gt;0,1,0))</f>
        <v>0</v>
      </c>
      <c r="L40" s="59">
        <f>+IF(2!M33&lt;&gt;"",IF((1+OUT_2_Check!$Q$4)*SUM(2!M32,2!M27)&lt;2!M33,1,IF((1-OUT_2_Check!$Q$4)*SUM(2!M32,2!M27)&gt;2!M33,1,0)),IF(SUM(2!M32,2!M27)&lt;&gt;0,1,0))</f>
        <v>0</v>
      </c>
      <c r="M40" s="59">
        <f>+IF(2!N33&lt;&gt;"",IF((1+OUT_2_Check!$Q$4)*SUM(2!N32,2!N27)&lt;2!N33,1,IF((1-OUT_2_Check!$Q$4)*SUM(2!N32,2!N27)&gt;2!N33,1,0)),IF(SUM(2!N32,2!N27)&lt;&gt;0,1,0))</f>
        <v>0</v>
      </c>
      <c r="N40" s="59">
        <f>+IF(2!O33&lt;&gt;"",IF((1+OUT_2_Check!$Q$4)*SUM(2!O32,2!O27)&lt;2!O33,1,IF((1-OUT_2_Check!$Q$4)*SUM(2!O32,2!O27)&gt;2!O33,1,0)),IF(SUM(2!O32,2!O27)&lt;&gt;0,1,0))</f>
        <v>0</v>
      </c>
      <c r="O40" s="59">
        <f>+IF(2!P33&lt;&gt;"",IF((1+OUT_2_Check!$Q$4)*SUM(2!P32,2!P27)&lt;2!P33,1,IF((1-OUT_2_Check!$Q$4)*SUM(2!P32,2!P27)&gt;2!P33,1,0)),IF(SUM(2!P32,2!P27)&lt;&gt;0,1,0))</f>
        <v>1</v>
      </c>
      <c r="P40" s="59">
        <f>+IF(2!Q33&lt;&gt;"",IF((1+OUT_2_Check!$Q$4)*SUM(2!Q32,2!Q27)&lt;2!Q33,1,IF((1-OUT_2_Check!$Q$4)*SUM(2!Q32,2!Q27)&gt;2!Q33,1,0)),IF(SUM(2!Q32,2!Q27)&lt;&gt;0,1,0))</f>
        <v>1</v>
      </c>
      <c r="Q40" s="59">
        <f>+IF(2!R33&lt;&gt;"",IF((1+OUT_2_Check!$Q$4)*SUM(2!R32,2!R27)&lt;2!R33,1,IF((1-OUT_2_Check!$Q$4)*SUM(2!R32,2!R27)&gt;2!R33,1,0)),IF(SUM(2!R32,2!R27)&lt;&gt;0,1,0))</f>
        <v>0</v>
      </c>
      <c r="R40" s="59">
        <f>+IF(2!S33&lt;&gt;"",IF((1+OUT_2_Check!$Q$4)*SUM(2!S32,2!S27)&lt;2!S33,1,IF((1-OUT_2_Check!$Q$4)*SUM(2!S32,2!S27)&gt;2!S33,1,0)),IF(SUM(2!S32,2!S27)&lt;&gt;0,1,0))</f>
        <v>0</v>
      </c>
      <c r="S40" s="59">
        <f>+IF(2!T33&lt;&gt;"",IF((1+OUT_2_Check!$Q$4)*SUM(2!T32,2!T27)&lt;2!T33,1,IF((1-OUT_2_Check!$Q$4)*SUM(2!T32,2!T27)&gt;2!T33,1,0)),IF(SUM(2!T32,2!T27)&lt;&gt;0,1,0))</f>
        <v>0</v>
      </c>
      <c r="T40" s="59">
        <f>+IF(2!U33&lt;&gt;"",IF((1+OUT_2_Check!$Q$4)*SUM(2!U32,2!U27)&lt;2!U33,1,IF((1-OUT_2_Check!$Q$4)*SUM(2!U32,2!U27)&gt;2!U33,1,0)),IF(SUM(2!U32,2!U27)&lt;&gt;0,1,0))</f>
        <v>0</v>
      </c>
      <c r="U40" s="59">
        <f>+IF(2!V33&lt;&gt;"",IF((1+OUT_2_Check!$Q$4)*SUM(2!V32,2!V27)&lt;2!V33,1,IF((1-OUT_2_Check!$Q$4)*SUM(2!V32,2!V27)&gt;2!V33,1,0)),IF(SUM(2!V32,2!V27)&lt;&gt;0,1,0))</f>
        <v>0</v>
      </c>
      <c r="V40" s="59">
        <f>+IF(2!W33&lt;&gt;"",IF((1+OUT_2_Check!$Q$4)*SUM(2!W32,2!W27)&lt;2!W33,1,IF((1-OUT_2_Check!$Q$4)*SUM(2!W32,2!W27)&gt;2!W33,1,0)),IF(SUM(2!W32,2!W27)&lt;&gt;0,1,0))</f>
        <v>0</v>
      </c>
      <c r="W40" s="59">
        <f>+IF(2!X33&lt;&gt;"",IF((1+OUT_2_Check!$Q$4)*SUM(2!X32,2!X27)&lt;2!X33,1,IF((1-OUT_2_Check!$Q$4)*SUM(2!X32,2!X27)&gt;2!X33,1,0)),IF(SUM(2!X32,2!X27)&lt;&gt;0,1,0))</f>
        <v>0</v>
      </c>
      <c r="X40" s="59">
        <f>+IF(2!Y33&lt;&gt;"",IF((1+OUT_2_Check!$Q$4)*SUM(2!Y32,2!Y27)&lt;2!Y33,1,IF((1-OUT_2_Check!$Q$4)*SUM(2!Y32,2!Y27)&gt;2!Y33,1,0)),IF(SUM(2!Y32,2!Y27)&lt;&gt;0,1,0))</f>
        <v>0</v>
      </c>
      <c r="Y40" s="59">
        <f>+IF(2!Z33&lt;&gt;"",IF((1+OUT_2_Check!$Q$4)*SUM(2!Z32,2!Z27)&lt;2!Z33,1,IF((1-OUT_2_Check!$Q$4)*SUM(2!Z32,2!Z27)&gt;2!Z33,1,0)),IF(SUM(2!Z32,2!Z27)&lt;&gt;0,1,0))</f>
        <v>0</v>
      </c>
      <c r="Z40" s="59">
        <f>+IF(2!AA33&lt;&gt;"",IF((1+OUT_2_Check!$Q$4)*SUM(2!AA32,2!AA27)&lt;2!AA33,1,IF((1-OUT_2_Check!$Q$4)*SUM(2!AA32,2!AA27)&gt;2!AA33,1,0)),IF(SUM(2!AA32,2!AA27)&lt;&gt;0,1,0))</f>
        <v>0</v>
      </c>
      <c r="AA40" s="59">
        <f>+IF(2!AB33&lt;&gt;"",IF((1+OUT_2_Check!$Q$4)*SUM(2!AB32,2!AB27)&lt;2!AB33,1,IF((1-OUT_2_Check!$Q$4)*SUM(2!AB32,2!AB27)&gt;2!AB33,1,0)),IF(SUM(2!AB32,2!AB27)&lt;&gt;0,1,0))</f>
        <v>0</v>
      </c>
      <c r="AB40" s="59">
        <f>+IF(2!AC33&lt;&gt;"",IF((1+OUT_2_Check!$Q$4)*SUM(2!AC32,2!AC27)&lt;2!AC33,1,IF((1-OUT_2_Check!$Q$4)*SUM(2!AC32,2!AC27)&gt;2!AC33,1,0)),IF(SUM(2!AC32,2!AC27)&lt;&gt;0,1,0))</f>
        <v>0</v>
      </c>
      <c r="AC40" s="59">
        <f>+IF(2!AD33&lt;&gt;"",IF((1+OUT_2_Check!$Q$4)*SUM(2!AD32,2!AD27)&lt;2!AD33,1,IF((1-OUT_2_Check!$Q$4)*SUM(2!AD32,2!AD27)&gt;2!AD33,1,0)),IF(SUM(2!AD32,2!AD27)&lt;&gt;0,1,0))</f>
        <v>0</v>
      </c>
      <c r="AD40" s="59">
        <f>+IF(2!AE33&lt;&gt;"",IF((1+OUT_2_Check!$Q$4)*SUM(2!AE32,2!AE27)&lt;2!AE33,1,IF((1-OUT_2_Check!$Q$4)*SUM(2!AE32,2!AE27)&gt;2!AE33,1,0)),IF(SUM(2!AE32,2!AE27)&lt;&gt;0,1,0))</f>
        <v>0</v>
      </c>
      <c r="AE40" s="59">
        <f>+IF(2!AF33&lt;&gt;"",IF((1+OUT_2_Check!$Q$4)*SUM(2!AF32,2!AF27)&lt;2!AF33,1,IF((1-OUT_2_Check!$Q$4)*SUM(2!AF32,2!AF27)&gt;2!AF33,1,0)),IF(SUM(2!AF32,2!AF27)&lt;&gt;0,1,0))</f>
        <v>0</v>
      </c>
      <c r="AF40" s="59">
        <f>+IF(2!AG33&lt;&gt;"",IF((1+OUT_2_Check!$Q$4)*SUM(2!AG32,2!AG27)&lt;2!AG33,1,IF((1-OUT_2_Check!$Q$4)*SUM(2!AG32,2!AG27)&gt;2!AG33,1,0)),IF(SUM(2!AG32,2!AG27)&lt;&gt;0,1,0))</f>
        <v>0</v>
      </c>
      <c r="AG40" s="59">
        <f>+IF(2!AH33&lt;&gt;"",IF((1+OUT_2_Check!$Q$4)*SUM(2!AH32,2!AH27)&lt;2!AH33,1,IF((1-OUT_2_Check!$Q$4)*SUM(2!AH32,2!AH27)&gt;2!AH33,1,0)),IF(SUM(2!AH32,2!AH27)&lt;&gt;0,1,0))</f>
        <v>0</v>
      </c>
      <c r="AH40" s="59">
        <f>+IF(2!AI33&lt;&gt;"",IF((1+OUT_2_Check!$Q$4)*SUM(2!AI32,2!AI27)&lt;2!AI33,1,IF((1-OUT_2_Check!$Q$4)*SUM(2!AI32,2!AI27)&gt;2!AI33,1,0)),IF(SUM(2!AI32,2!AI27)&lt;&gt;0,1,0))</f>
        <v>0</v>
      </c>
      <c r="AI40" s="59">
        <f>+IF(2!AJ33&lt;&gt;"",IF((1+OUT_2_Check!$Q$4)*SUM(2!AJ32,2!AJ27)&lt;2!AJ33,1,IF((1-OUT_2_Check!$Q$4)*SUM(2!AJ32,2!AJ27)&gt;2!AJ33,1,0)),IF(SUM(2!AJ32,2!AJ27)&lt;&gt;0,1,0))</f>
        <v>0</v>
      </c>
      <c r="AJ40" s="59">
        <f>+IF(2!AK33&lt;&gt;"",IF((1+OUT_2_Check!$Q$4)*SUM(2!AK32,2!AK27)&lt;2!AK33,1,IF((1-OUT_2_Check!$Q$4)*SUM(2!AK32,2!AK27)&gt;2!AK33,1,0)),IF(SUM(2!AK32,2!AK27)&lt;&gt;0,1,0))</f>
        <v>0</v>
      </c>
      <c r="AK40" s="59">
        <f>+IF(2!AL33&lt;&gt;"",IF((1+OUT_2_Check!$Q$4)*SUM(2!AL32,2!AL27)&lt;2!AL33,1,IF((1-OUT_2_Check!$Q$4)*SUM(2!AL32,2!AL27)&gt;2!AL33,1,0)),IF(SUM(2!AL32,2!AL27)&lt;&gt;0,1,0))</f>
        <v>0</v>
      </c>
      <c r="AL40" s="59">
        <f>+IF(2!AM33&lt;&gt;"",IF((1+OUT_2_Check!$Q$4)*SUM(2!AM32,2!AM27)&lt;2!AM33,1,IF((1-OUT_2_Check!$Q$4)*SUM(2!AM32,2!AM27)&gt;2!AM33,1,0)),IF(SUM(2!AM32,2!AM27)&lt;&gt;0,1,0))</f>
        <v>0</v>
      </c>
      <c r="AM40" s="59">
        <f>+IF(2!AN33&lt;&gt;"",IF((1+OUT_2_Check!$Q$4)*SUM(2!AN32,2!AN27)&lt;2!AN33,1,IF((1-OUT_2_Check!$Q$4)*SUM(2!AN32,2!AN27)&gt;2!AN33,1,0)),IF(SUM(2!AN32,2!AN27)&lt;&gt;0,1,0))</f>
        <v>1</v>
      </c>
      <c r="AN40" s="59" t="e">
        <f>+IF(2!#REF!&lt;&gt;"",IF((1+OUT_2_Check!$Q$4)*SUM(2!#REF!,2!#REF!)&lt;2!#REF!,1,IF((1-OUT_2_Check!$Q$4)*SUM(2!#REF!,2!#REF!)&gt;2!#REF!,1,0)),IF(SUM(2!#REF!,2!#REF!)&lt;&gt;0,1,0))</f>
        <v>#REF!</v>
      </c>
      <c r="AO40" s="59" t="e">
        <f>+IF(2!#REF!&lt;&gt;"",IF((1+OUT_2_Check!$Q$4)*SUM(2!#REF!,2!#REF!)&lt;2!#REF!,1,IF((1-OUT_2_Check!$Q$4)*SUM(2!#REF!,2!#REF!)&gt;2!#REF!,1,0)),IF(SUM(2!#REF!,2!#REF!)&lt;&gt;0,1,0))</f>
        <v>#REF!</v>
      </c>
      <c r="AP40" s="59">
        <f>+IF(2!AO33&lt;&gt;"",IF((1+OUT_2_Check!$Q$4)*SUM(2!AO32,2!AO27)&lt;2!AO33,1,IF((1-OUT_2_Check!$Q$4)*SUM(2!AO32,2!AO27)&gt;2!AO33,1,0)),IF(SUM(2!AO32,2!AO27)&lt;&gt;0,1,0))</f>
        <v>0</v>
      </c>
      <c r="AQ40" s="59">
        <f>+IF(2!AP33&lt;&gt;"",IF((1+OUT_2_Check!$Q$4)*SUM(2!AP32,2!AP27)&lt;2!AP33,1,IF((1-OUT_2_Check!$Q$4)*SUM(2!AP32,2!AP27)&gt;2!AP33,1,0)),IF(SUM(2!AP32,2!AP27)&lt;&gt;0,1,0))</f>
        <v>1</v>
      </c>
      <c r="AR40" s="59">
        <f>+IF(2!AQ33&lt;&gt;"",IF((1+OUT_2_Check!$Q$4)*SUM(2!AQ32,2!AQ27)&lt;2!AQ33,1,IF((1-OUT_2_Check!$Q$4)*SUM(2!AQ32,2!AQ27)&gt;2!AQ33,1,0)),IF(SUM(2!AQ32,2!AQ27)&lt;&gt;0,1,0))</f>
        <v>0</v>
      </c>
      <c r="AS40" s="59">
        <f>+IF(2!AR33&lt;&gt;"",IF((1+OUT_2_Check!$Q$4)*SUM(2!AR32,2!AR27)&lt;2!AR33,1,IF((1-OUT_2_Check!$Q$4)*SUM(2!AR32,2!AR27)&gt;2!AR33,1,0)),IF(SUM(2!AR32,2!AR27)&lt;&gt;0,1,0))</f>
        <v>0</v>
      </c>
      <c r="AT40" s="62">
        <f>+IF(2!AS33&lt;&gt;"",IF((1+OUT_2_Check!$Q$4)*SUM(2!D33:AR33)&lt;2!AS33,1,IF((1-OUT_2_Check!$Q$4)*SUM(2!D33:AR33)&gt;2!AS33,1,0)),IF(SUM(2!D33:AR33)&lt;&gt;0,1,0))</f>
        <v>0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96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126</v>
      </c>
      <c r="C44" s="28"/>
      <c r="D44" s="61">
        <f>+IF(2!D35&lt;&gt;"",IF((1+OUT_2_Check!$Q$4)*SUM(2!D16,2!D21,2!D33,2!D34)&lt;2!D35,1,IF((1-OUT_2_Check!$Q$4)*SUM(2!D16,2!D21,2!D33,2!D34)&gt;2!D35,1,0)),IF(SUM(2!D16,2!D21,2!D33,2!D34)&lt;&gt;0,1,0))</f>
        <v>0</v>
      </c>
      <c r="E44" s="61">
        <f>+IF(2!E35&lt;&gt;"",IF((1+OUT_2_Check!$Q$4)*SUM(2!E16,2!E21,2!E33,2!E34)&lt;2!E35,1,IF((1-OUT_2_Check!$Q$4)*SUM(2!E16,2!E21,2!E33,2!E34)&gt;2!E35,1,0)),IF(SUM(2!E16,2!E21,2!E33,2!E34)&lt;&gt;0,1,0))</f>
        <v>0</v>
      </c>
      <c r="F44" s="61">
        <f>+IF(2!F35&lt;&gt;"",IF((1+OUT_2_Check!$Q$4)*SUM(2!F16,2!F21,2!F33,2!F34)&lt;2!F35,1,IF((1-OUT_2_Check!$Q$4)*SUM(2!F16,2!F21,2!F33,2!F34)&gt;2!F35,1,0)),IF(SUM(2!F16,2!F21,2!F33,2!F34)&lt;&gt;0,1,0))</f>
        <v>0</v>
      </c>
      <c r="G44" s="61">
        <f>+IF(2!G35&lt;&gt;"",IF((1+OUT_2_Check!$Q$4)*SUM(2!G16,2!G21,2!G33,2!G34)&lt;2!G35,1,IF((1-OUT_2_Check!$Q$4)*SUM(2!G16,2!G21,2!G33,2!G34)&gt;2!G35,1,0)),IF(SUM(2!G16,2!G21,2!G33,2!G34)&lt;&gt;0,1,0))</f>
        <v>0</v>
      </c>
      <c r="H44" s="61">
        <f>+IF(2!H35&lt;&gt;"",IF((1+OUT_2_Check!$Q$4)*SUM(2!H16,2!H21,2!H33,2!H34)&lt;2!H35,1,IF((1-OUT_2_Check!$Q$4)*SUM(2!H16,2!H21,2!H33,2!H34)&gt;2!H35,1,0)),IF(SUM(2!H16,2!H21,2!H33,2!H34)&lt;&gt;0,1,0))</f>
        <v>0</v>
      </c>
      <c r="I44" s="61">
        <f>+IF(2!I35&lt;&gt;"",IF((1+OUT_2_Check!$Q$4)*SUM(2!I16,2!I21,2!I33,2!I34)&lt;2!I35,1,IF((1-OUT_2_Check!$Q$4)*SUM(2!I16,2!I21,2!I33,2!I34)&gt;2!I35,1,0)),IF(SUM(2!I16,2!I21,2!I33,2!I34)&lt;&gt;0,1,0))</f>
        <v>0</v>
      </c>
      <c r="J44" s="61">
        <f>+IF(2!J35&lt;&gt;"",IF((1+OUT_2_Check!$Q$4)*SUM(2!J16,2!J21,2!J33,2!J34)&lt;2!J35,1,IF((1-OUT_2_Check!$Q$4)*SUM(2!J16,2!J21,2!J33,2!J34)&gt;2!J35,1,0)),IF(SUM(2!J16,2!J21,2!J33,2!J34)&lt;&gt;0,1,0))</f>
        <v>1</v>
      </c>
      <c r="K44" s="61">
        <f>+IF(2!L35&lt;&gt;"",IF((1+OUT_2_Check!$Q$4)*SUM(2!L16,2!L21,2!L33,2!L34)&lt;2!L35,1,IF((1-OUT_2_Check!$Q$4)*SUM(2!L16,2!L21,2!L33,2!L34)&gt;2!L35,1,0)),IF(SUM(2!L16,2!L21,2!L33,2!L34)&lt;&gt;0,1,0))</f>
        <v>0</v>
      </c>
      <c r="L44" s="61">
        <f>+IF(2!M35&lt;&gt;"",IF((1+OUT_2_Check!$Q$4)*SUM(2!M16,2!M21,2!M33,2!M34)&lt;2!M35,1,IF((1-OUT_2_Check!$Q$4)*SUM(2!M16,2!M21,2!M33,2!M34)&gt;2!M35,1,0)),IF(SUM(2!M16,2!M21,2!M33,2!M34)&lt;&gt;0,1,0))</f>
        <v>0</v>
      </c>
      <c r="M44" s="61">
        <f>+IF(2!N35&lt;&gt;"",IF((1+OUT_2_Check!$Q$4)*SUM(2!N16,2!N21,2!N33,2!N34)&lt;2!N35,1,IF((1-OUT_2_Check!$Q$4)*SUM(2!N16,2!N21,2!N33,2!N34)&gt;2!N35,1,0)),IF(SUM(2!N16,2!N21,2!N33,2!N34)&lt;&gt;0,1,0))</f>
        <v>0</v>
      </c>
      <c r="N44" s="61">
        <f>+IF(2!O35&lt;&gt;"",IF((1+OUT_2_Check!$Q$4)*SUM(2!O16,2!O21,2!O33,2!O34)&lt;2!O35,1,IF((1-OUT_2_Check!$Q$4)*SUM(2!O16,2!O21,2!O33,2!O34)&gt;2!O35,1,0)),IF(SUM(2!O16,2!O21,2!O33,2!O34)&lt;&gt;0,1,0))</f>
        <v>0</v>
      </c>
      <c r="O44" s="61">
        <f>+IF(2!P35&lt;&gt;"",IF((1+OUT_2_Check!$Q$4)*SUM(2!P16,2!P21,2!P33,2!P34)&lt;2!P35,1,IF((1-OUT_2_Check!$Q$4)*SUM(2!P16,2!P21,2!P33,2!P34)&gt;2!P35,1,0)),IF(SUM(2!P16,2!P21,2!P33,2!P34)&lt;&gt;0,1,0))</f>
        <v>1</v>
      </c>
      <c r="P44" s="61">
        <f>+IF(2!Q35&lt;&gt;"",IF((1+OUT_2_Check!$Q$4)*SUM(2!Q16,2!Q21,2!Q33,2!Q34)&lt;2!Q35,1,IF((1-OUT_2_Check!$Q$4)*SUM(2!Q16,2!Q21,2!Q33,2!Q34)&gt;2!Q35,1,0)),IF(SUM(2!Q16,2!Q21,2!Q33,2!Q34)&lt;&gt;0,1,0))</f>
        <v>1</v>
      </c>
      <c r="Q44" s="61">
        <f>+IF(2!R35&lt;&gt;"",IF((1+OUT_2_Check!$Q$4)*SUM(2!R16,2!R21,2!R33,2!R34)&lt;2!R35,1,IF((1-OUT_2_Check!$Q$4)*SUM(2!R16,2!R21,2!R33,2!R34)&gt;2!R35,1,0)),IF(SUM(2!R16,2!R21,2!R33,2!R34)&lt;&gt;0,1,0))</f>
        <v>0</v>
      </c>
      <c r="R44" s="61">
        <f>+IF(2!S35&lt;&gt;"",IF((1+OUT_2_Check!$Q$4)*SUM(2!S16,2!S21,2!S33,2!S34)&lt;2!S35,1,IF((1-OUT_2_Check!$Q$4)*SUM(2!S16,2!S21,2!S33,2!S34)&gt;2!S35,1,0)),IF(SUM(2!S16,2!S21,2!S33,2!S34)&lt;&gt;0,1,0))</f>
        <v>0</v>
      </c>
      <c r="S44" s="61">
        <f>+IF(2!T35&lt;&gt;"",IF((1+OUT_2_Check!$Q$4)*SUM(2!T16,2!T21,2!T33,2!T34)&lt;2!T35,1,IF((1-OUT_2_Check!$Q$4)*SUM(2!T16,2!T21,2!T33,2!T34)&gt;2!T35,1,0)),IF(SUM(2!T16,2!T21,2!T33,2!T34)&lt;&gt;0,1,0))</f>
        <v>0</v>
      </c>
      <c r="T44" s="61">
        <f>+IF(2!U35&lt;&gt;"",IF((1+OUT_2_Check!$Q$4)*SUM(2!U16,2!U21,2!U33,2!U34)&lt;2!U35,1,IF((1-OUT_2_Check!$Q$4)*SUM(2!U16,2!U21,2!U33,2!U34)&gt;2!U35,1,0)),IF(SUM(2!U16,2!U21,2!U33,2!U34)&lt;&gt;0,1,0))</f>
        <v>0</v>
      </c>
      <c r="U44" s="61">
        <f>+IF(2!V35&lt;&gt;"",IF((1+OUT_2_Check!$Q$4)*SUM(2!V16,2!V21,2!V33,2!V34)&lt;2!V35,1,IF((1-OUT_2_Check!$Q$4)*SUM(2!V16,2!V21,2!V33,2!V34)&gt;2!V35,1,0)),IF(SUM(2!V16,2!V21,2!V33,2!V34)&lt;&gt;0,1,0))</f>
        <v>0</v>
      </c>
      <c r="V44" s="61">
        <f>+IF(2!W35&lt;&gt;"",IF((1+OUT_2_Check!$Q$4)*SUM(2!W16,2!W21,2!W33,2!W34)&lt;2!W35,1,IF((1-OUT_2_Check!$Q$4)*SUM(2!W16,2!W21,2!W33,2!W34)&gt;2!W35,1,0)),IF(SUM(2!W16,2!W21,2!W33,2!W34)&lt;&gt;0,1,0))</f>
        <v>1</v>
      </c>
      <c r="W44" s="61">
        <f>+IF(2!X35&lt;&gt;"",IF((1+OUT_2_Check!$Q$4)*SUM(2!X16,2!X21,2!X33,2!X34)&lt;2!X35,1,IF((1-OUT_2_Check!$Q$4)*SUM(2!X16,2!X21,2!X33,2!X34)&gt;2!X35,1,0)),IF(SUM(2!X16,2!X21,2!X33,2!X34)&lt;&gt;0,1,0))</f>
        <v>0</v>
      </c>
      <c r="X44" s="61">
        <f>+IF(2!Y35&lt;&gt;"",IF((1+OUT_2_Check!$Q$4)*SUM(2!Y16,2!Y21,2!Y33,2!Y34)&lt;2!Y35,1,IF((1-OUT_2_Check!$Q$4)*SUM(2!Y16,2!Y21,2!Y33,2!Y34)&gt;2!Y35,1,0)),IF(SUM(2!Y16,2!Y21,2!Y33,2!Y34)&lt;&gt;0,1,0))</f>
        <v>0</v>
      </c>
      <c r="Y44" s="61">
        <f>+IF(2!Z35&lt;&gt;"",IF((1+OUT_2_Check!$Q$4)*SUM(2!Z16,2!Z21,2!Z33,2!Z34)&lt;2!Z35,1,IF((1-OUT_2_Check!$Q$4)*SUM(2!Z16,2!Z21,2!Z33,2!Z34)&gt;2!Z35,1,0)),IF(SUM(2!Z16,2!Z21,2!Z33,2!Z34)&lt;&gt;0,1,0))</f>
        <v>0</v>
      </c>
      <c r="Z44" s="61">
        <f>+IF(2!AA35&lt;&gt;"",IF((1+OUT_2_Check!$Q$4)*SUM(2!AA16,2!AA21,2!AA33,2!AA34)&lt;2!AA35,1,IF((1-OUT_2_Check!$Q$4)*SUM(2!AA16,2!AA21,2!AA33,2!AA34)&gt;2!AA35,1,0)),IF(SUM(2!AA16,2!AA21,2!AA33,2!AA34)&lt;&gt;0,1,0))</f>
        <v>0</v>
      </c>
      <c r="AA44" s="61">
        <f>+IF(2!AB35&lt;&gt;"",IF((1+OUT_2_Check!$Q$4)*SUM(2!AB16,2!AB21,2!AB33,2!AB34)&lt;2!AB35,1,IF((1-OUT_2_Check!$Q$4)*SUM(2!AB16,2!AB21,2!AB33,2!AB34)&gt;2!AB35,1,0)),IF(SUM(2!AB16,2!AB21,2!AB33,2!AB34)&lt;&gt;0,1,0))</f>
        <v>0</v>
      </c>
      <c r="AB44" s="61">
        <f>+IF(2!AC35&lt;&gt;"",IF((1+OUT_2_Check!$Q$4)*SUM(2!AC16,2!AC21,2!AC33,2!AC34)&lt;2!AC35,1,IF((1-OUT_2_Check!$Q$4)*SUM(2!AC16,2!AC21,2!AC33,2!AC34)&gt;2!AC35,1,0)),IF(SUM(2!AC16,2!AC21,2!AC33,2!AC34)&lt;&gt;0,1,0))</f>
        <v>0</v>
      </c>
      <c r="AC44" s="61">
        <f>+IF(2!AD35&lt;&gt;"",IF((1+OUT_2_Check!$Q$4)*SUM(2!AD16,2!AD21,2!AD33,2!AD34)&lt;2!AD35,1,IF((1-OUT_2_Check!$Q$4)*SUM(2!AD16,2!AD21,2!AD33,2!AD34)&gt;2!AD35,1,0)),IF(SUM(2!AD16,2!AD21,2!AD33,2!AD34)&lt;&gt;0,1,0))</f>
        <v>0</v>
      </c>
      <c r="AD44" s="61">
        <f>+IF(2!AE35&lt;&gt;"",IF((1+OUT_2_Check!$Q$4)*SUM(2!AE16,2!AE21,2!AE33,2!AE34)&lt;2!AE35,1,IF((1-OUT_2_Check!$Q$4)*SUM(2!AE16,2!AE21,2!AE33,2!AE34)&gt;2!AE35,1,0)),IF(SUM(2!AE16,2!AE21,2!AE33,2!AE34)&lt;&gt;0,1,0))</f>
        <v>0</v>
      </c>
      <c r="AE44" s="61">
        <f>+IF(2!AF35&lt;&gt;"",IF((1+OUT_2_Check!$Q$4)*SUM(2!AF16,2!AF21,2!AF33,2!AF34)&lt;2!AF35,1,IF((1-OUT_2_Check!$Q$4)*SUM(2!AF16,2!AF21,2!AF33,2!AF34)&gt;2!AF35,1,0)),IF(SUM(2!AF16,2!AF21,2!AF33,2!AF34)&lt;&gt;0,1,0))</f>
        <v>0</v>
      </c>
      <c r="AF44" s="61">
        <f>+IF(2!AG35&lt;&gt;"",IF((1+OUT_2_Check!$Q$4)*SUM(2!AG16,2!AG21,2!AG33,2!AG34)&lt;2!AG35,1,IF((1-OUT_2_Check!$Q$4)*SUM(2!AG16,2!AG21,2!AG33,2!AG34)&gt;2!AG35,1,0)),IF(SUM(2!AG16,2!AG21,2!AG33,2!AG34)&lt;&gt;0,1,0))</f>
        <v>0</v>
      </c>
      <c r="AG44" s="61">
        <f>+IF(2!AH35&lt;&gt;"",IF((1+OUT_2_Check!$Q$4)*SUM(2!AH16,2!AH21,2!AH33,2!AH34)&lt;2!AH35,1,IF((1-OUT_2_Check!$Q$4)*SUM(2!AH16,2!AH21,2!AH33,2!AH34)&gt;2!AH35,1,0)),IF(SUM(2!AH16,2!AH21,2!AH33,2!AH34)&lt;&gt;0,1,0))</f>
        <v>0</v>
      </c>
      <c r="AH44" s="61">
        <f>+IF(2!AI35&lt;&gt;"",IF((1+OUT_2_Check!$Q$4)*SUM(2!AI16,2!AI21,2!AI33,2!AI34)&lt;2!AI35,1,IF((1-OUT_2_Check!$Q$4)*SUM(2!AI16,2!AI21,2!AI33,2!AI34)&gt;2!AI35,1,0)),IF(SUM(2!AI16,2!AI21,2!AI33,2!AI34)&lt;&gt;0,1,0))</f>
        <v>0</v>
      </c>
      <c r="AI44" s="61">
        <f>+IF(2!AJ35&lt;&gt;"",IF((1+OUT_2_Check!$Q$4)*SUM(2!AJ16,2!AJ21,2!AJ33,2!AJ34)&lt;2!AJ35,1,IF((1-OUT_2_Check!$Q$4)*SUM(2!AJ16,2!AJ21,2!AJ33,2!AJ34)&gt;2!AJ35,1,0)),IF(SUM(2!AJ16,2!AJ21,2!AJ33,2!AJ34)&lt;&gt;0,1,0))</f>
        <v>0</v>
      </c>
      <c r="AJ44" s="61">
        <f>+IF(2!AK35&lt;&gt;"",IF((1+OUT_2_Check!$Q$4)*SUM(2!AK16,2!AK21,2!AK33,2!AK34)&lt;2!AK35,1,IF((1-OUT_2_Check!$Q$4)*SUM(2!AK16,2!AK21,2!AK33,2!AK34)&gt;2!AK35,1,0)),IF(SUM(2!AK16,2!AK21,2!AK33,2!AK34)&lt;&gt;0,1,0))</f>
        <v>0</v>
      </c>
      <c r="AK44" s="61">
        <f>+IF(2!AL35&lt;&gt;"",IF((1+OUT_2_Check!$Q$4)*SUM(2!AL16,2!AL21,2!AL33,2!AL34)&lt;2!AL35,1,IF((1-OUT_2_Check!$Q$4)*SUM(2!AL16,2!AL21,2!AL33,2!AL34)&gt;2!AL35,1,0)),IF(SUM(2!AL16,2!AL21,2!AL33,2!AL34)&lt;&gt;0,1,0))</f>
        <v>0</v>
      </c>
      <c r="AL44" s="61">
        <f>+IF(2!AM35&lt;&gt;"",IF((1+OUT_2_Check!$Q$4)*SUM(2!AM16,2!AM21,2!AM33,2!AM34)&lt;2!AM35,1,IF((1-OUT_2_Check!$Q$4)*SUM(2!AM16,2!AM21,2!AM33,2!AM34)&gt;2!AM35,1,0)),IF(SUM(2!AM16,2!AM21,2!AM33,2!AM34)&lt;&gt;0,1,0))</f>
        <v>0</v>
      </c>
      <c r="AM44" s="61">
        <f>+IF(2!AN35&lt;&gt;"",IF((1+OUT_2_Check!$Q$4)*SUM(2!AN16,2!AN21,2!AN33,2!AN34)&lt;2!AN35,1,IF((1-OUT_2_Check!$Q$4)*SUM(2!AN16,2!AN21,2!AN33,2!AN34)&gt;2!AN35,1,0)),IF(SUM(2!AN16,2!AN21,2!AN33,2!AN34)&lt;&gt;0,1,0))</f>
        <v>1</v>
      </c>
      <c r="AN44" s="61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AO44" s="61" t="e">
        <f>+IF(2!#REF!&lt;&gt;"",IF((1+OUT_2_Check!$Q$4)*SUM(2!#REF!,2!#REF!,2!#REF!,2!#REF!)&lt;2!#REF!,1,IF((1-OUT_2_Check!$Q$4)*SUM(2!#REF!,2!#REF!,2!#REF!,2!#REF!)&gt;2!#REF!,1,0)),IF(SUM(2!#REF!,2!#REF!,2!#REF!,2!#REF!)&lt;&gt;0,1,0))</f>
        <v>#REF!</v>
      </c>
      <c r="AP44" s="61">
        <f>+IF(2!AO35&lt;&gt;"",IF((1+OUT_2_Check!$Q$4)*SUM(2!AO16,2!AO21,2!AO33,2!AO34)&lt;2!AO35,1,IF((1-OUT_2_Check!$Q$4)*SUM(2!AO16,2!AO21,2!AO33,2!AO34)&gt;2!AO35,1,0)),IF(SUM(2!AO16,2!AO21,2!AO33,2!AO34)&lt;&gt;0,1,0))</f>
        <v>0</v>
      </c>
      <c r="AQ44" s="61">
        <f>+IF(2!AP35&lt;&gt;"",IF((1+OUT_2_Check!$Q$4)*SUM(2!AP16,2!AP21,2!AP33,2!AP34)&lt;2!AP35,1,IF((1-OUT_2_Check!$Q$4)*SUM(2!AP16,2!AP21,2!AP33,2!AP34)&gt;2!AP35,1,0)),IF(SUM(2!AP16,2!AP21,2!AP33,2!AP34)&lt;&gt;0,1,0))</f>
        <v>1</v>
      </c>
      <c r="AR44" s="61">
        <f>+IF(2!AQ35&lt;&gt;"",IF((1+OUT_2_Check!$Q$4)*SUM(2!AQ16,2!AQ21,2!AQ33,2!AQ34)&lt;2!AQ35,1,IF((1-OUT_2_Check!$Q$4)*SUM(2!AQ16,2!AQ21,2!AQ33,2!AQ34)&gt;2!AQ35,1,0)),IF(SUM(2!AQ16,2!AQ21,2!AQ33,2!AQ34)&lt;&gt;0,1,0))</f>
        <v>0</v>
      </c>
      <c r="AS44" s="61">
        <f>+IF(2!AR35&lt;&gt;"",IF((1+OUT_2_Check!$Q$4)*SUM(2!AR16,2!AR21,2!AR33,2!AR34)&lt;2!AR35,1,IF((1-OUT_2_Check!$Q$4)*SUM(2!AR16,2!AR21,2!AR33,2!AR34)&gt;2!AR35,1,0)),IF(SUM(2!AR16,2!AR21,2!AR33,2!AR34)&lt;&gt;0,1,0))</f>
        <v>0</v>
      </c>
      <c r="AT44" s="61">
        <f>+IF(2!AS35&lt;&gt;"",IF((1+OUT_2_Check!$Q$4)*SUM(2!AS16,2!AS21,2!AS33,2!AS34)&lt;2!AS35,1,IF((1-OUT_2_Check!$Q$4)*SUM(2!AS16,2!AS21,2!AS33,2!AS34)&gt;2!AS35,1,0)),IF(SUM(2!AS16,2!AS21,2!AS33,2!AS34)&lt;&gt;0,1,0))</f>
        <v>1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23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99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100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7" s="22" customFormat="1" ht="18" customHeight="1">
      <c r="A49" s="34" t="s">
        <v>56</v>
      </c>
      <c r="B49" s="34"/>
      <c r="C49" s="34"/>
      <c r="AT49" s="79"/>
      <c r="AU49" s="45"/>
    </row>
    <row r="50" spans="1:48" s="22" customFormat="1" ht="18" customHeight="1">
      <c r="A50" s="34" t="s">
        <v>85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6" s="22" customFormat="1" ht="18" customHeight="1">
      <c r="A51" s="34" t="s">
        <v>86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6" s="22" customFormat="1" ht="18" customHeight="1">
      <c r="A52" s="34" t="s">
        <v>97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6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0:46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6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0:46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0:46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sheetProtection/>
  <mergeCells count="1">
    <mergeCell ref="J12:AS1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outlinePr summaryBelow="0" summaryRight="0"/>
    <pageSetUpPr fitToPage="1"/>
  </sheetPr>
  <dimension ref="B1:P31"/>
  <sheetViews>
    <sheetView zoomScale="55" zoomScaleNormal="55" zoomScalePageLayoutView="0" workbookViewId="0" topLeftCell="A1">
      <selection activeCell="B1" sqref="B1"/>
    </sheetView>
  </sheetViews>
  <sheetFormatPr defaultColWidth="0" defaultRowHeight="12"/>
  <cols>
    <col min="1" max="2" width="1.75390625" style="287" customWidth="1"/>
    <col min="3" max="3" width="50.75390625" style="288" customWidth="1"/>
    <col min="4" max="4" width="11.625" style="287" customWidth="1"/>
    <col min="5" max="5" width="14.00390625" style="287" customWidth="1"/>
    <col min="6" max="6" width="15.125" style="287" customWidth="1"/>
    <col min="7" max="7" width="13.75390625" style="287" customWidth="1"/>
    <col min="8" max="14" width="11.625" style="287" customWidth="1"/>
    <col min="15" max="15" width="1.75390625" style="287" customWidth="1"/>
    <col min="16" max="16" width="9.125" style="340" customWidth="1"/>
    <col min="17" max="18" width="9.125" style="287" customWidth="1"/>
    <col min="19" max="16384" width="0" style="287" hidden="1" customWidth="1"/>
  </cols>
  <sheetData>
    <row r="1" spans="2:14" s="220" customFormat="1" ht="19.5" customHeight="1">
      <c r="B1" s="221" t="s">
        <v>179</v>
      </c>
      <c r="C1" s="222"/>
      <c r="D1" s="223"/>
      <c r="E1" s="223"/>
      <c r="F1" s="223"/>
      <c r="G1" s="223"/>
      <c r="H1" s="223"/>
      <c r="I1" s="223"/>
      <c r="J1" s="223"/>
      <c r="N1" s="224"/>
    </row>
    <row r="2" spans="3:14" s="225" customFormat="1" ht="19.5" customHeight="1"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3:14" s="225" customFormat="1" ht="19.5" customHeight="1">
      <c r="C3" s="436" t="s">
        <v>180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</row>
    <row r="4" spans="3:14" s="225" customFormat="1" ht="19.5" customHeight="1">
      <c r="C4" s="436" t="s">
        <v>232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5" spans="3:14" s="225" customFormat="1" ht="19.5" customHeight="1">
      <c r="C5" s="436" t="s">
        <v>167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</row>
    <row r="6" spans="2:10" s="220" customFormat="1" ht="52.5" customHeight="1">
      <c r="B6" s="226"/>
      <c r="C6" s="227"/>
      <c r="I6" s="228"/>
      <c r="J6" s="228"/>
    </row>
    <row r="7" spans="2:16" s="229" customFormat="1" ht="33.75" customHeight="1">
      <c r="B7" s="304"/>
      <c r="C7" s="305" t="s">
        <v>165</v>
      </c>
      <c r="D7" s="306" t="s">
        <v>184</v>
      </c>
      <c r="E7" s="307"/>
      <c r="F7" s="308"/>
      <c r="G7" s="307"/>
      <c r="H7" s="307"/>
      <c r="I7" s="309"/>
      <c r="J7" s="309"/>
      <c r="K7" s="310" t="s">
        <v>189</v>
      </c>
      <c r="L7" s="311" t="s">
        <v>191</v>
      </c>
      <c r="M7" s="311" t="s">
        <v>193</v>
      </c>
      <c r="N7" s="312" t="s">
        <v>191</v>
      </c>
      <c r="O7" s="313"/>
      <c r="P7" s="247"/>
    </row>
    <row r="8" spans="2:16" s="229" customFormat="1" ht="58.5" customHeight="1">
      <c r="B8" s="314"/>
      <c r="C8" s="315"/>
      <c r="D8" s="316" t="s">
        <v>185</v>
      </c>
      <c r="E8" s="317" t="s">
        <v>186</v>
      </c>
      <c r="F8" s="317" t="s">
        <v>237</v>
      </c>
      <c r="G8" s="317" t="s">
        <v>187</v>
      </c>
      <c r="H8" s="317" t="s">
        <v>238</v>
      </c>
      <c r="I8" s="318" t="s">
        <v>239</v>
      </c>
      <c r="J8" s="316" t="s">
        <v>188</v>
      </c>
      <c r="K8" s="319" t="s">
        <v>190</v>
      </c>
      <c r="L8" s="320" t="s">
        <v>192</v>
      </c>
      <c r="M8" s="320" t="s">
        <v>240</v>
      </c>
      <c r="N8" s="321" t="s">
        <v>241</v>
      </c>
      <c r="O8" s="322"/>
      <c r="P8" s="247"/>
    </row>
    <row r="9" spans="2:16" s="235" customFormat="1" ht="30" customHeight="1">
      <c r="B9" s="236"/>
      <c r="C9" s="261" t="s">
        <v>181</v>
      </c>
      <c r="D9" s="323"/>
      <c r="E9" s="323"/>
      <c r="F9" s="324"/>
      <c r="G9" s="323"/>
      <c r="H9" s="323"/>
      <c r="I9" s="323"/>
      <c r="J9" s="323"/>
      <c r="K9" s="323"/>
      <c r="L9" s="323"/>
      <c r="M9" s="323"/>
      <c r="N9" s="325"/>
      <c r="O9" s="326"/>
      <c r="P9" s="264"/>
    </row>
    <row r="10" spans="2:16" s="229" customFormat="1" ht="18" customHeight="1">
      <c r="B10" s="242"/>
      <c r="C10" s="243" t="s">
        <v>173</v>
      </c>
      <c r="D10" s="215">
        <v>0</v>
      </c>
      <c r="E10" s="215">
        <v>0</v>
      </c>
      <c r="F10" s="215">
        <v>18</v>
      </c>
      <c r="G10" s="215">
        <v>0</v>
      </c>
      <c r="H10" s="215">
        <v>0</v>
      </c>
      <c r="I10" s="215">
        <v>0</v>
      </c>
      <c r="J10" s="327">
        <v>18</v>
      </c>
      <c r="K10" s="328"/>
      <c r="L10" s="328"/>
      <c r="M10" s="215">
        <v>706</v>
      </c>
      <c r="N10" s="217">
        <v>12</v>
      </c>
      <c r="O10" s="329"/>
      <c r="P10" s="247"/>
    </row>
    <row r="11" spans="2:16" s="229" customFormat="1" ht="18" customHeight="1">
      <c r="B11" s="248"/>
      <c r="C11" s="243" t="s">
        <v>149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327">
        <v>0</v>
      </c>
      <c r="K11" s="328"/>
      <c r="L11" s="328"/>
      <c r="M11" s="215">
        <v>0</v>
      </c>
      <c r="N11" s="217">
        <v>0</v>
      </c>
      <c r="O11" s="329"/>
      <c r="P11" s="247"/>
    </row>
    <row r="12" spans="2:16" s="229" customFormat="1" ht="18" customHeight="1">
      <c r="B12" s="248"/>
      <c r="C12" s="243" t="s">
        <v>150</v>
      </c>
      <c r="D12" s="215">
        <v>0</v>
      </c>
      <c r="E12" s="215">
        <v>0</v>
      </c>
      <c r="F12" s="215">
        <v>18</v>
      </c>
      <c r="G12" s="215">
        <v>0</v>
      </c>
      <c r="H12" s="215">
        <v>0</v>
      </c>
      <c r="I12" s="215">
        <v>0</v>
      </c>
      <c r="J12" s="327">
        <v>18</v>
      </c>
      <c r="K12" s="328"/>
      <c r="L12" s="328"/>
      <c r="M12" s="215">
        <v>25</v>
      </c>
      <c r="N12" s="217">
        <v>7</v>
      </c>
      <c r="O12" s="329"/>
      <c r="P12" s="247"/>
    </row>
    <row r="13" spans="2:16" s="229" customFormat="1" ht="18" customHeight="1">
      <c r="B13" s="248"/>
      <c r="C13" s="251" t="s">
        <v>151</v>
      </c>
      <c r="D13" s="327">
        <v>0</v>
      </c>
      <c r="E13" s="327">
        <v>0</v>
      </c>
      <c r="F13" s="327">
        <v>36</v>
      </c>
      <c r="G13" s="327">
        <v>0</v>
      </c>
      <c r="H13" s="327">
        <v>0</v>
      </c>
      <c r="I13" s="327">
        <v>0</v>
      </c>
      <c r="J13" s="327">
        <v>36</v>
      </c>
      <c r="K13" s="327">
        <v>28.046899999999997</v>
      </c>
      <c r="L13" s="327">
        <v>49.092303</v>
      </c>
      <c r="M13" s="327">
        <v>731</v>
      </c>
      <c r="N13" s="330">
        <v>19</v>
      </c>
      <c r="O13" s="329"/>
      <c r="P13" s="247"/>
    </row>
    <row r="14" spans="2:16" s="235" customFormat="1" ht="30" customHeight="1">
      <c r="B14" s="274"/>
      <c r="C14" s="261" t="s">
        <v>176</v>
      </c>
      <c r="D14" s="331"/>
      <c r="E14" s="331"/>
      <c r="F14" s="331"/>
      <c r="G14" s="331"/>
      <c r="H14" s="331"/>
      <c r="I14" s="331"/>
      <c r="J14" s="331"/>
      <c r="K14" s="332"/>
      <c r="L14" s="332"/>
      <c r="M14" s="332"/>
      <c r="N14" s="333"/>
      <c r="O14" s="326"/>
      <c r="P14" s="334"/>
    </row>
    <row r="15" spans="2:16" s="235" customFormat="1" ht="30" customHeight="1">
      <c r="B15" s="274"/>
      <c r="C15" s="261" t="s">
        <v>155</v>
      </c>
      <c r="D15" s="331"/>
      <c r="E15" s="331"/>
      <c r="F15" s="331"/>
      <c r="G15" s="331"/>
      <c r="H15" s="331"/>
      <c r="I15" s="331"/>
      <c r="J15" s="331"/>
      <c r="K15" s="332"/>
      <c r="L15" s="332"/>
      <c r="M15" s="332"/>
      <c r="N15" s="333"/>
      <c r="O15" s="326"/>
      <c r="P15" s="264"/>
    </row>
    <row r="16" spans="2:16" s="229" customFormat="1" ht="18" customHeight="1">
      <c r="B16" s="268"/>
      <c r="C16" s="243" t="s">
        <v>173</v>
      </c>
      <c r="D16" s="215">
        <v>0</v>
      </c>
      <c r="E16" s="215">
        <v>4</v>
      </c>
      <c r="F16" s="215">
        <v>242.0898596089239</v>
      </c>
      <c r="G16" s="215">
        <v>0</v>
      </c>
      <c r="H16" s="215">
        <v>0</v>
      </c>
      <c r="I16" s="215">
        <v>0</v>
      </c>
      <c r="J16" s="327">
        <v>246.0898596089239</v>
      </c>
      <c r="K16" s="328"/>
      <c r="L16" s="328"/>
      <c r="M16" s="215">
        <v>0</v>
      </c>
      <c r="N16" s="217">
        <v>0</v>
      </c>
      <c r="O16" s="329"/>
      <c r="P16" s="247"/>
    </row>
    <row r="17" spans="2:16" s="229" customFormat="1" ht="18" customHeight="1">
      <c r="B17" s="242"/>
      <c r="C17" s="243" t="s">
        <v>149</v>
      </c>
      <c r="D17" s="215">
        <v>0</v>
      </c>
      <c r="E17" s="215">
        <v>0</v>
      </c>
      <c r="F17" s="215">
        <v>97.710768</v>
      </c>
      <c r="G17" s="215">
        <v>0</v>
      </c>
      <c r="H17" s="215">
        <v>0</v>
      </c>
      <c r="I17" s="215">
        <v>0</v>
      </c>
      <c r="J17" s="327">
        <v>97.710768</v>
      </c>
      <c r="K17" s="328"/>
      <c r="L17" s="328"/>
      <c r="M17" s="215">
        <v>0</v>
      </c>
      <c r="N17" s="217">
        <v>0</v>
      </c>
      <c r="O17" s="329"/>
      <c r="P17" s="247"/>
    </row>
    <row r="18" spans="2:16" s="229" customFormat="1" ht="18" customHeight="1">
      <c r="B18" s="269"/>
      <c r="C18" s="243" t="s">
        <v>150</v>
      </c>
      <c r="D18" s="215">
        <v>0</v>
      </c>
      <c r="E18" s="215">
        <v>0</v>
      </c>
      <c r="F18" s="215">
        <v>68.23705511811023</v>
      </c>
      <c r="G18" s="215">
        <v>0</v>
      </c>
      <c r="H18" s="215">
        <v>0</v>
      </c>
      <c r="I18" s="215">
        <v>0</v>
      </c>
      <c r="J18" s="327">
        <v>68.23705511811023</v>
      </c>
      <c r="K18" s="328"/>
      <c r="L18" s="328"/>
      <c r="M18" s="215">
        <v>0</v>
      </c>
      <c r="N18" s="217">
        <v>0</v>
      </c>
      <c r="O18" s="329"/>
      <c r="P18" s="247"/>
    </row>
    <row r="19" spans="2:16" s="229" customFormat="1" ht="18" customHeight="1">
      <c r="B19" s="268"/>
      <c r="C19" s="251" t="s">
        <v>175</v>
      </c>
      <c r="D19" s="327">
        <v>0</v>
      </c>
      <c r="E19" s="327">
        <v>4</v>
      </c>
      <c r="F19" s="327">
        <v>408.0376827270341</v>
      </c>
      <c r="G19" s="327">
        <v>0</v>
      </c>
      <c r="H19" s="327">
        <v>0</v>
      </c>
      <c r="I19" s="327">
        <v>0</v>
      </c>
      <c r="J19" s="327">
        <v>412.0376827270341</v>
      </c>
      <c r="K19" s="327">
        <v>0</v>
      </c>
      <c r="L19" s="327">
        <v>0</v>
      </c>
      <c r="M19" s="327">
        <v>0</v>
      </c>
      <c r="N19" s="330">
        <v>0</v>
      </c>
      <c r="O19" s="329"/>
      <c r="P19" s="247"/>
    </row>
    <row r="20" spans="2:16" s="235" customFormat="1" ht="30" customHeight="1">
      <c r="B20" s="298"/>
      <c r="C20" s="261" t="s">
        <v>158</v>
      </c>
      <c r="D20" s="331"/>
      <c r="E20" s="331"/>
      <c r="F20" s="331"/>
      <c r="G20" s="331"/>
      <c r="H20" s="331"/>
      <c r="I20" s="331"/>
      <c r="J20" s="331"/>
      <c r="K20" s="332"/>
      <c r="L20" s="332"/>
      <c r="M20" s="332"/>
      <c r="N20" s="333"/>
      <c r="O20" s="326"/>
      <c r="P20" s="264"/>
    </row>
    <row r="21" spans="2:16" s="229" customFormat="1" ht="18" customHeight="1">
      <c r="B21" s="242"/>
      <c r="C21" s="243" t="s">
        <v>173</v>
      </c>
      <c r="D21" s="215">
        <v>5</v>
      </c>
      <c r="E21" s="215">
        <v>0</v>
      </c>
      <c r="F21" s="215">
        <v>65.14910711811024</v>
      </c>
      <c r="G21" s="215">
        <v>0</v>
      </c>
      <c r="H21" s="215">
        <v>0</v>
      </c>
      <c r="I21" s="215">
        <v>0</v>
      </c>
      <c r="J21" s="327">
        <v>70.14910711811024</v>
      </c>
      <c r="K21" s="328"/>
      <c r="L21" s="328"/>
      <c r="M21" s="215">
        <v>20</v>
      </c>
      <c r="N21" s="217">
        <v>2</v>
      </c>
      <c r="O21" s="329"/>
      <c r="P21" s="247"/>
    </row>
    <row r="22" spans="2:16" s="229" customFormat="1" ht="18" customHeight="1">
      <c r="B22" s="242"/>
      <c r="C22" s="243" t="s">
        <v>149</v>
      </c>
      <c r="D22" s="215">
        <v>0</v>
      </c>
      <c r="E22" s="215">
        <v>0</v>
      </c>
      <c r="F22" s="215">
        <v>55.430626999999994</v>
      </c>
      <c r="G22" s="215">
        <v>0</v>
      </c>
      <c r="H22" s="215">
        <v>0</v>
      </c>
      <c r="I22" s="215">
        <v>0</v>
      </c>
      <c r="J22" s="327">
        <v>55.430626999999994</v>
      </c>
      <c r="K22" s="328"/>
      <c r="L22" s="328"/>
      <c r="M22" s="215">
        <v>110</v>
      </c>
      <c r="N22" s="217">
        <v>0</v>
      </c>
      <c r="O22" s="329"/>
      <c r="P22" s="247"/>
    </row>
    <row r="23" spans="2:16" s="229" customFormat="1" ht="18" customHeight="1">
      <c r="B23" s="269"/>
      <c r="C23" s="243" t="s">
        <v>150</v>
      </c>
      <c r="D23" s="215">
        <v>0</v>
      </c>
      <c r="E23" s="215">
        <v>0</v>
      </c>
      <c r="F23" s="215">
        <v>302.02666060892386</v>
      </c>
      <c r="G23" s="215">
        <v>0</v>
      </c>
      <c r="H23" s="215">
        <v>0</v>
      </c>
      <c r="I23" s="215">
        <v>0</v>
      </c>
      <c r="J23" s="327">
        <v>302.02666060892386</v>
      </c>
      <c r="K23" s="328"/>
      <c r="L23" s="328"/>
      <c r="M23" s="215">
        <v>0</v>
      </c>
      <c r="N23" s="217">
        <v>1</v>
      </c>
      <c r="O23" s="329"/>
      <c r="P23" s="247"/>
    </row>
    <row r="24" spans="2:16" s="229" customFormat="1" ht="18" customHeight="1">
      <c r="B24" s="242"/>
      <c r="C24" s="251" t="s">
        <v>154</v>
      </c>
      <c r="D24" s="327">
        <v>5</v>
      </c>
      <c r="E24" s="327">
        <v>0</v>
      </c>
      <c r="F24" s="327">
        <v>422.60639472703406</v>
      </c>
      <c r="G24" s="327">
        <v>0</v>
      </c>
      <c r="H24" s="327">
        <v>0</v>
      </c>
      <c r="I24" s="327">
        <v>0</v>
      </c>
      <c r="J24" s="327">
        <v>427.60639472703406</v>
      </c>
      <c r="K24" s="327">
        <v>0</v>
      </c>
      <c r="L24" s="327">
        <v>0</v>
      </c>
      <c r="M24" s="327">
        <v>130</v>
      </c>
      <c r="N24" s="330">
        <v>3</v>
      </c>
      <c r="O24" s="329"/>
      <c r="P24" s="247"/>
    </row>
    <row r="25" spans="2:16" s="229" customFormat="1" ht="49.5" customHeight="1">
      <c r="B25" s="242"/>
      <c r="C25" s="251" t="s">
        <v>182</v>
      </c>
      <c r="D25" s="327">
        <v>5</v>
      </c>
      <c r="E25" s="327">
        <v>4</v>
      </c>
      <c r="F25" s="327">
        <v>830.6440774540681</v>
      </c>
      <c r="G25" s="327">
        <v>0</v>
      </c>
      <c r="H25" s="327">
        <v>0</v>
      </c>
      <c r="I25" s="327">
        <v>0</v>
      </c>
      <c r="J25" s="327">
        <v>839.6440774540681</v>
      </c>
      <c r="K25" s="327">
        <v>0</v>
      </c>
      <c r="L25" s="327">
        <v>0</v>
      </c>
      <c r="M25" s="327">
        <v>130</v>
      </c>
      <c r="N25" s="330">
        <v>3</v>
      </c>
      <c r="O25" s="329"/>
      <c r="P25" s="247"/>
    </row>
    <row r="26" spans="2:16" s="229" customFormat="1" ht="30" customHeight="1">
      <c r="B26" s="242"/>
      <c r="C26" s="273" t="s">
        <v>183</v>
      </c>
      <c r="D26" s="327">
        <v>5</v>
      </c>
      <c r="E26" s="327">
        <v>4</v>
      </c>
      <c r="F26" s="327">
        <v>866.6440774540681</v>
      </c>
      <c r="G26" s="327">
        <v>0</v>
      </c>
      <c r="H26" s="327">
        <v>0</v>
      </c>
      <c r="I26" s="327">
        <v>0</v>
      </c>
      <c r="J26" s="327">
        <v>875.6440774540681</v>
      </c>
      <c r="K26" s="327">
        <v>28.046899999999997</v>
      </c>
      <c r="L26" s="327">
        <v>49.092303</v>
      </c>
      <c r="M26" s="327">
        <v>861</v>
      </c>
      <c r="N26" s="330">
        <v>22</v>
      </c>
      <c r="O26" s="329"/>
      <c r="P26" s="247"/>
    </row>
    <row r="27" spans="2:16" s="235" customFormat="1" ht="30" customHeight="1">
      <c r="B27" s="274"/>
      <c r="C27" s="261" t="s">
        <v>164</v>
      </c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6"/>
      <c r="O27" s="326"/>
      <c r="P27" s="264"/>
    </row>
    <row r="28" spans="2:16" s="229" customFormat="1" ht="18" customHeight="1">
      <c r="B28" s="268"/>
      <c r="C28" s="251" t="s">
        <v>194</v>
      </c>
      <c r="D28" s="215">
        <v>0</v>
      </c>
      <c r="E28" s="215">
        <v>0</v>
      </c>
      <c r="F28" s="215">
        <v>19.098337422414698</v>
      </c>
      <c r="G28" s="215">
        <v>0</v>
      </c>
      <c r="H28" s="215">
        <v>0</v>
      </c>
      <c r="I28" s="215">
        <v>0</v>
      </c>
      <c r="J28" s="327">
        <v>19.098337422414698</v>
      </c>
      <c r="K28" s="215">
        <v>0</v>
      </c>
      <c r="L28" s="215">
        <v>2.44583</v>
      </c>
      <c r="M28" s="215">
        <v>6.052752</v>
      </c>
      <c r="N28" s="217">
        <v>2.8346456693029154E-07</v>
      </c>
      <c r="O28" s="329"/>
      <c r="P28" s="249"/>
    </row>
    <row r="29" spans="2:16" s="229" customFormat="1" ht="18" customHeight="1">
      <c r="B29" s="277"/>
      <c r="C29" s="300" t="s">
        <v>195</v>
      </c>
      <c r="D29" s="216">
        <v>1</v>
      </c>
      <c r="E29" s="216">
        <v>0</v>
      </c>
      <c r="F29" s="216">
        <v>14.721474422414698</v>
      </c>
      <c r="G29" s="216">
        <v>0</v>
      </c>
      <c r="H29" s="216">
        <v>0</v>
      </c>
      <c r="I29" s="216">
        <v>0</v>
      </c>
      <c r="J29" s="337">
        <v>15.721474422414698</v>
      </c>
      <c r="K29" s="216">
        <v>6.6451</v>
      </c>
      <c r="L29" s="216">
        <v>2.281086</v>
      </c>
      <c r="M29" s="216">
        <v>4.056517</v>
      </c>
      <c r="N29" s="338">
        <v>0</v>
      </c>
      <c r="O29" s="322"/>
      <c r="P29" s="247"/>
    </row>
    <row r="30" spans="2:16" s="229" customFormat="1" ht="90" customHeight="1">
      <c r="B30" s="445" t="s">
        <v>242</v>
      </c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339"/>
      <c r="P30" s="247"/>
    </row>
    <row r="31" spans="2:16" s="229" customFormat="1" ht="18" customHeight="1">
      <c r="B31" s="285"/>
      <c r="C31" s="251"/>
      <c r="E31" s="284"/>
      <c r="F31" s="284"/>
      <c r="G31" s="284"/>
      <c r="H31" s="284"/>
      <c r="I31" s="284"/>
      <c r="J31" s="284"/>
      <c r="K31" s="284"/>
      <c r="L31" s="284"/>
      <c r="M31" s="284"/>
      <c r="P31" s="247"/>
    </row>
  </sheetData>
  <sheetProtection formatCells="0" formatColumns="0" formatRows="0"/>
  <mergeCells count="5">
    <mergeCell ref="C5:N5"/>
    <mergeCell ref="B30:N30"/>
    <mergeCell ref="C2:N2"/>
    <mergeCell ref="C3:N3"/>
    <mergeCell ref="C4:N4"/>
  </mergeCells>
  <conditionalFormatting sqref="D25:N26 M10:N13 J10:J12 K19:L19 M16:N19 D16:J19 K24:L24 M21:N24 D21:J24 D10:I13 J13:L13 D28:N29">
    <cfRule type="expression" priority="2" dxfId="0" stopIfTrue="1">
      <formula>AND(D10&lt;&gt;"",OR(D10&lt;0,NOT(ISNUMBER(D10))))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0" r:id="rId1"/>
  <headerFooter alignWithMargins="0">
    <oddFooter>&amp;C2010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pageSetUpPr fitToPage="1"/>
  </sheetPr>
  <dimension ref="A1:P44"/>
  <sheetViews>
    <sheetView zoomScale="60" zoomScaleNormal="60" zoomScalePageLayoutView="0" workbookViewId="0" topLeftCell="A1">
      <pane xSplit="3" ySplit="14" topLeftCell="D15" activePane="bottomRight" state="frozen"/>
      <selection pane="topLeft"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00390625" defaultRowHeight="12"/>
  <cols>
    <col min="1" max="1" width="2.375" style="49" customWidth="1"/>
    <col min="2" max="2" width="9.125" style="49" customWidth="1"/>
    <col min="3" max="3" width="28.375" style="49" customWidth="1"/>
    <col min="4" max="4" width="9.125" style="49" customWidth="1"/>
    <col min="5" max="5" width="13.875" style="49" customWidth="1"/>
    <col min="6" max="6" width="16.25390625" style="49" customWidth="1"/>
    <col min="7" max="7" width="13.875" style="49" customWidth="1"/>
    <col min="8" max="10" width="9.125" style="49" customWidth="1"/>
    <col min="11" max="11" width="13.125" style="49" customWidth="1"/>
    <col min="12" max="12" width="10.875" style="49" customWidth="1"/>
    <col min="13" max="13" width="9.125" style="49" customWidth="1"/>
    <col min="14" max="14" width="15.625" style="49" bestFit="1" customWidth="1"/>
    <col min="15" max="16384" width="9.125" style="49" customWidth="1"/>
  </cols>
  <sheetData>
    <row r="1" spans="1:16" s="5" customFormat="1" ht="18" customHeight="1">
      <c r="A1" s="1" t="s">
        <v>27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108</v>
      </c>
      <c r="O4" s="51">
        <v>0.005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59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3.75" customHeight="1">
      <c r="A13" s="83"/>
      <c r="B13" s="84" t="s">
        <v>3</v>
      </c>
      <c r="C13" s="85"/>
      <c r="D13" s="86" t="s">
        <v>28</v>
      </c>
      <c r="E13" s="87"/>
      <c r="F13" s="87"/>
      <c r="G13" s="87"/>
      <c r="H13" s="87"/>
      <c r="I13" s="88"/>
      <c r="J13" s="88"/>
      <c r="K13" s="89" t="s">
        <v>29</v>
      </c>
      <c r="L13" s="90" t="s">
        <v>30</v>
      </c>
      <c r="M13" s="90" t="s">
        <v>31</v>
      </c>
      <c r="N13" s="90" t="s">
        <v>30</v>
      </c>
      <c r="P13" s="31"/>
    </row>
    <row r="14" spans="1:16" s="22" customFormat="1" ht="58.5" customHeight="1">
      <c r="A14" s="23"/>
      <c r="B14" s="74"/>
      <c r="C14" s="74"/>
      <c r="D14" s="26" t="s">
        <v>32</v>
      </c>
      <c r="E14" s="91" t="s">
        <v>87</v>
      </c>
      <c r="F14" s="91" t="s">
        <v>88</v>
      </c>
      <c r="G14" s="91" t="s">
        <v>123</v>
      </c>
      <c r="H14" s="91" t="s">
        <v>55</v>
      </c>
      <c r="I14" s="26" t="s">
        <v>30</v>
      </c>
      <c r="J14" s="26" t="s">
        <v>33</v>
      </c>
      <c r="K14" s="92" t="s">
        <v>34</v>
      </c>
      <c r="L14" s="93" t="s">
        <v>35</v>
      </c>
      <c r="M14" s="93" t="s">
        <v>36</v>
      </c>
      <c r="N14" s="93" t="s">
        <v>91</v>
      </c>
      <c r="P14" s="31"/>
    </row>
    <row r="15" spans="1:14" s="22" customFormat="1" ht="18" customHeight="1">
      <c r="A15" s="27"/>
      <c r="B15" s="28" t="s">
        <v>37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4" s="22" customFormat="1" ht="18" customHeight="1">
      <c r="A16" s="32"/>
      <c r="B16" s="33" t="s">
        <v>105</v>
      </c>
      <c r="C16" s="34"/>
      <c r="D16" s="130"/>
      <c r="E16" s="130"/>
      <c r="F16" s="130"/>
      <c r="G16" s="130"/>
      <c r="H16" s="130"/>
      <c r="I16" s="130"/>
      <c r="J16" s="62">
        <f>+IF(3!J13&lt;&gt;"",IF((1+OUT_3_Check!$O$4)*SUM(3!D13:I13)&lt;3!J13,1,IF((1-OUT_3_Check!$O$4)*SUM(3!D13:I13)&gt;3!J13,1,0)),IF(SUM(3!D13:I13)&lt;&gt;0,1,0))</f>
        <v>0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106</v>
      </c>
      <c r="C17" s="34"/>
      <c r="D17" s="130"/>
      <c r="E17" s="130"/>
      <c r="F17" s="130"/>
      <c r="G17" s="130"/>
      <c r="H17" s="130"/>
      <c r="I17" s="130"/>
      <c r="J17" s="62">
        <f>+IF(3!J14&lt;&gt;"",IF((1+OUT_3_Check!$O$4)*SUM(3!D14:I14)&lt;3!J14,1,IF((1-OUT_3_Check!$O$4)*SUM(3!D14:I14)&gt;3!J14,1,0)),IF(SUM(3!D14:I14)&lt;&gt;0,1,0))</f>
        <v>0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107</v>
      </c>
      <c r="C18" s="34"/>
      <c r="D18" s="130"/>
      <c r="E18" s="130"/>
      <c r="F18" s="130"/>
      <c r="G18" s="130"/>
      <c r="H18" s="130"/>
      <c r="I18" s="130"/>
      <c r="J18" s="62">
        <f>+IF(3!J15&lt;&gt;"",IF((1+OUT_3_Check!$O$4)*SUM(3!D15:I15)&lt;3!J15,1,IF((1-OUT_3_Check!$O$4)*SUM(3!D15:I15)&gt;3!J15,1,0)),IF(SUM(3!D15:I15)&lt;&gt;0,1,0))</f>
        <v>0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10</v>
      </c>
      <c r="C19" s="34"/>
      <c r="D19" s="52">
        <f>+IF(3!D16&lt;&gt;"",IF((1+OUT_3_Check!$O$4)*SUM(3!D13:D15)&lt;3!D16,1,IF((1-OUT_3_Check!$O$4)*SUM(3!D13:D15)&gt;3!D16,1,0)),IF(SUM(3!D13:D15)&lt;&gt;0,1,0))</f>
        <v>0</v>
      </c>
      <c r="E19" s="52">
        <f>+IF(3!E16&lt;&gt;"",IF((1+OUT_3_Check!$O$4)*SUM(3!E13:E15)&lt;3!E16,1,IF((1-OUT_3_Check!$O$4)*SUM(3!E13:E15)&gt;3!E16,1,0)),IF(SUM(3!E13:E15)&lt;&gt;0,1,0))</f>
        <v>1</v>
      </c>
      <c r="F19" s="52">
        <f>+IF(3!F16&lt;&gt;"",IF((1+OUT_3_Check!$O$4)*SUM(3!F13:F15)&lt;3!F16,1,IF((1-OUT_3_Check!$O$4)*SUM(3!F13:F15)&gt;3!F16,1,0)),IF(SUM(3!F13:F15)&lt;&gt;0,1,0))</f>
        <v>1</v>
      </c>
      <c r="G19" s="52">
        <f>+IF(3!G16&lt;&gt;"",IF((1+OUT_3_Check!$O$4)*SUM(3!G13:G15)&lt;3!G16,1,IF((1-OUT_3_Check!$O$4)*SUM(3!G13:G15)&gt;3!G16,1,0)),IF(SUM(3!G13:G15)&lt;&gt;0,1,0))</f>
        <v>0</v>
      </c>
      <c r="H19" s="52">
        <f>+IF(3!H16&lt;&gt;"",IF((1+OUT_3_Check!$O$4)*SUM(3!H13:H15)&lt;3!H16,1,IF((1-OUT_3_Check!$O$4)*SUM(3!H13:H15)&gt;3!H16,1,0)),IF(SUM(3!H13:H15)&lt;&gt;0,1,0))</f>
        <v>0</v>
      </c>
      <c r="I19" s="52">
        <f>+IF(3!I16&lt;&gt;"",IF((1+OUT_3_Check!$O$4)*SUM(3!I13:I15)&lt;3!I16,1,IF((1-OUT_3_Check!$O$4)*SUM(3!I13:I15)&gt;3!I16,1,0)),IF(SUM(3!I13:I15)&lt;&gt;0,1,0))</f>
        <v>0</v>
      </c>
      <c r="J19" s="62">
        <f>+IF(3!J16&lt;&gt;"",IF((1+OUT_3_Check!$O$4)*SUM(3!D16:I16)&lt;3!J16,1,IF((1-OUT_3_Check!$O$4)*SUM(3!D16:I16)&gt;3!J16,1,0)),IF(SUM(3!D16:I16)&lt;&gt;0,1,0))</f>
        <v>0</v>
      </c>
      <c r="K19" s="130"/>
      <c r="L19" s="130"/>
      <c r="M19" s="52">
        <f>+IF(3!M16&lt;&gt;"",IF((1+OUT_3_Check!$O$4)*SUM(3!M13:M15)&lt;3!M16,1,IF((1-OUT_3_Check!$O$4)*SUM(3!M13:M15)&gt;3!M16,1,0)),IF(SUM(3!M13:M15)&lt;&gt;0,1,0))</f>
        <v>1</v>
      </c>
      <c r="N19" s="52">
        <f>+IF(3!N16&lt;&gt;"",IF((1+OUT_3_Check!$O$4)*SUM(3!N13:N15)&lt;3!N16,1,IF((1-OUT_3_Check!$O$4)*SUM(3!N13:N15)&gt;3!N16,1,0)),IF(SUM(3!N13:N15)&lt;&gt;0,1,0))</f>
        <v>1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17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11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105</v>
      </c>
      <c r="C23" s="34"/>
      <c r="D23" s="130"/>
      <c r="E23" s="130"/>
      <c r="F23" s="130"/>
      <c r="G23" s="130"/>
      <c r="H23" s="130"/>
      <c r="I23" s="130"/>
      <c r="J23" s="62">
        <f>+IF(3!J19&lt;&gt;"",IF((1+OUT_3_Check!$O$4)*SUM(3!D19:I19)&lt;3!J19,1,IF((1-OUT_3_Check!$O$4)*SUM(3!D19:I19)&gt;3!J19,1,0)),IF(SUM(3!D19:I19)&lt;&gt;0,1,0))</f>
        <v>0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106</v>
      </c>
      <c r="C24" s="34"/>
      <c r="D24" s="130"/>
      <c r="E24" s="130"/>
      <c r="F24" s="130"/>
      <c r="G24" s="130"/>
      <c r="H24" s="130"/>
      <c r="I24" s="130"/>
      <c r="J24" s="62">
        <f>+IF(3!J20&lt;&gt;"",IF((1+OUT_3_Check!$O$4)*SUM(3!D20:I20)&lt;3!J20,1,IF((1-OUT_3_Check!$O$4)*SUM(3!D20:I20)&gt;3!J20,1,0)),IF(SUM(3!D20:I20)&lt;&gt;0,1,0))</f>
        <v>0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107</v>
      </c>
      <c r="C25" s="34"/>
      <c r="D25" s="130"/>
      <c r="E25" s="130"/>
      <c r="F25" s="130"/>
      <c r="G25" s="130"/>
      <c r="H25" s="130"/>
      <c r="I25" s="130"/>
      <c r="J25" s="62">
        <f>+IF(3!J21&lt;&gt;"",IF((1+OUT_3_Check!$O$4)*SUM(3!D21:I21)&lt;3!J21,1,IF((1-OUT_3_Check!$O$4)*SUM(3!D21:I21)&gt;3!J21,1,0)),IF(SUM(3!D21:I21)&lt;&gt;0,1,0))</f>
        <v>0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10</v>
      </c>
      <c r="C26" s="34"/>
      <c r="D26" s="52">
        <f>+IF(3!D22&lt;&gt;"",IF((1+OUT_3_Check!$O$4)*SUM(3!D19:D21)&lt;3!D22,1,IF((1-OUT_3_Check!$O$4)*SUM(3!D19:D21)&gt;3!D22,1,0)),IF(SUM(3!D19:D21)&lt;&gt;0,1,0))</f>
        <v>1</v>
      </c>
      <c r="E26" s="52">
        <f>+IF(3!E22&lt;&gt;"",IF((1+OUT_3_Check!$O$4)*SUM(3!E19:E21)&lt;3!E22,1,IF((1-OUT_3_Check!$O$4)*SUM(3!E19:E21)&gt;3!E22,1,0)),IF(SUM(3!E19:E21)&lt;&gt;0,1,0))</f>
        <v>1</v>
      </c>
      <c r="F26" s="52">
        <f>+IF(3!F22&lt;&gt;"",IF((1+OUT_3_Check!$O$4)*SUM(3!F19:F21)&lt;3!F22,1,IF((1-OUT_3_Check!$O$4)*SUM(3!F19:F21)&gt;3!F22,1,0)),IF(SUM(3!F19:F21)&lt;&gt;0,1,0))</f>
        <v>1</v>
      </c>
      <c r="G26" s="52">
        <f>+IF(3!G22&lt;&gt;"",IF((1+OUT_3_Check!$O$4)*SUM(3!G19:G21)&lt;3!G22,1,IF((1-OUT_3_Check!$O$4)*SUM(3!G19:G21)&gt;3!G22,1,0)),IF(SUM(3!G19:G21)&lt;&gt;0,1,0))</f>
        <v>0</v>
      </c>
      <c r="H26" s="52">
        <f>+IF(3!H22&lt;&gt;"",IF((1+OUT_3_Check!$O$4)*SUM(3!H19:H21)&lt;3!H22,1,IF((1-OUT_3_Check!$O$4)*SUM(3!H19:H21)&gt;3!H22,1,0)),IF(SUM(3!H19:H21)&lt;&gt;0,1,0))</f>
        <v>0</v>
      </c>
      <c r="I26" s="52">
        <f>+IF(3!I22&lt;&gt;"",IF((1+OUT_3_Check!$O$4)*SUM(3!I19:I21)&lt;3!I22,1,IF((1-OUT_3_Check!$O$4)*SUM(3!I19:I21)&gt;3!I22,1,0)),IF(SUM(3!I19:I21)&lt;&gt;0,1,0))</f>
        <v>0</v>
      </c>
      <c r="J26" s="62">
        <f>+IF(3!J22&lt;&gt;"",IF((1+OUT_3_Check!$O$4)*SUM(3!D22:I22)&lt;3!J22,1,IF((1-OUT_3_Check!$O$4)*SUM(3!D22:I22)&gt;3!J22,1,0)),IF(SUM(3!D22:I22)&lt;&gt;0,1,0))</f>
        <v>0</v>
      </c>
      <c r="K26" s="130"/>
      <c r="L26" s="130"/>
      <c r="M26" s="52">
        <f>+IF(3!M22&lt;&gt;"",IF((1+OUT_3_Check!$O$4)*SUM(3!M19:M21)&lt;3!M22,1,IF((1-OUT_3_Check!$O$4)*SUM(3!M19:M21)&gt;3!M22,1,0)),IF(SUM(3!M19:M21)&lt;&gt;0,1,0))</f>
        <v>1</v>
      </c>
      <c r="N26" s="52">
        <f>+IF(3!N22&lt;&gt;"",IF((1+OUT_3_Check!$O$4)*SUM(3!N19:N21)&lt;3!N22,1,IF((1-OUT_3_Check!$O$4)*SUM(3!N19:N21)&gt;3!N22,1,0)),IF(SUM(3!N19:N21)&lt;&gt;0,1,0))</f>
        <v>1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12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105</v>
      </c>
      <c r="C29" s="34"/>
      <c r="D29" s="130"/>
      <c r="E29" s="130"/>
      <c r="F29" s="130"/>
      <c r="G29" s="130"/>
      <c r="H29" s="130"/>
      <c r="I29" s="130"/>
      <c r="J29" s="62">
        <f>+IF(3!J24&lt;&gt;"",IF((1+OUT_3_Check!$O$4)*SUM(3!D24:I24)&lt;3!J24,1,IF((1-OUT_3_Check!$O$4)*SUM(3!D24:I24)&gt;3!J24,1,0)),IF(SUM(3!D24:I24)&lt;&gt;0,1,0))</f>
        <v>0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106</v>
      </c>
      <c r="C30" s="34"/>
      <c r="D30" s="130"/>
      <c r="E30" s="130"/>
      <c r="F30" s="130"/>
      <c r="G30" s="130"/>
      <c r="H30" s="130"/>
      <c r="I30" s="130"/>
      <c r="J30" s="62">
        <f>+IF(3!J25&lt;&gt;"",IF((1+OUT_3_Check!$O$4)*SUM(3!D25:I25)&lt;3!J25,1,IF((1-OUT_3_Check!$O$4)*SUM(3!D25:I25)&gt;3!J25,1,0)),IF(SUM(3!D25:I25)&lt;&gt;0,1,0))</f>
        <v>0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107</v>
      </c>
      <c r="C31" s="34"/>
      <c r="D31" s="130"/>
      <c r="E31" s="130"/>
      <c r="F31" s="130"/>
      <c r="G31" s="130"/>
      <c r="H31" s="130"/>
      <c r="I31" s="130"/>
      <c r="J31" s="62">
        <f>+IF(3!J26&lt;&gt;"",IF((1+OUT_3_Check!$O$4)*SUM(3!D26:I26)&lt;3!J26,1,IF((1-OUT_3_Check!$O$4)*SUM(3!D26:I26)&gt;3!J26,1,0)),IF(SUM(3!D26:I26)&lt;&gt;0,1,0))</f>
        <v>0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10</v>
      </c>
      <c r="C32" s="34"/>
      <c r="D32" s="52">
        <f>+IF(3!D27&lt;&gt;"",IF((1+OUT_3_Check!$O$4)*SUM(3!D24:D26)&lt;3!D27,1,IF((1-OUT_3_Check!$O$4)*SUM(3!D24:D26)&gt;3!D27,1,0)),IF(SUM(3!D24:D26)&lt;&gt;0,1,0))</f>
        <v>1</v>
      </c>
      <c r="E32" s="52">
        <f>+IF(3!E27&lt;&gt;"",IF((1+OUT_3_Check!$O$4)*SUM(3!E24:E26)&lt;3!E27,1,IF((1-OUT_3_Check!$O$4)*SUM(3!E24:E26)&gt;3!E27,1,0)),IF(SUM(3!E24:E26)&lt;&gt;0,1,0))</f>
        <v>1</v>
      </c>
      <c r="F32" s="52">
        <f>+IF(3!F27&lt;&gt;"",IF((1+OUT_3_Check!$O$4)*SUM(3!F24:F26)&lt;3!F27,1,IF((1-OUT_3_Check!$O$4)*SUM(3!F24:F26)&gt;3!F27,1,0)),IF(SUM(3!F24:F26)&lt;&gt;0,1,0))</f>
        <v>1</v>
      </c>
      <c r="G32" s="52">
        <f>+IF(3!G27&lt;&gt;"",IF((1+OUT_3_Check!$O$4)*SUM(3!G24:G26)&lt;3!G27,1,IF((1-OUT_3_Check!$O$4)*SUM(3!G24:G26)&gt;3!G27,1,0)),IF(SUM(3!G24:G26)&lt;&gt;0,1,0))</f>
        <v>0</v>
      </c>
      <c r="H32" s="52">
        <f>+IF(3!H27&lt;&gt;"",IF((1+OUT_3_Check!$O$4)*SUM(3!H24:H26)&lt;3!H27,1,IF((1-OUT_3_Check!$O$4)*SUM(3!H24:H26)&gt;3!H27,1,0)),IF(SUM(3!H24:H26)&lt;&gt;0,1,0))</f>
        <v>0</v>
      </c>
      <c r="I32" s="52">
        <f>+IF(3!I27&lt;&gt;"",IF((1+OUT_3_Check!$O$4)*SUM(3!I24:I26)&lt;3!I27,1,IF((1-OUT_3_Check!$O$4)*SUM(3!I24:I26)&gt;3!I27,1,0)),IF(SUM(3!I24:I26)&lt;&gt;0,1,0))</f>
        <v>0</v>
      </c>
      <c r="J32" s="62">
        <f>+IF(3!J27&lt;&gt;"",IF((1+OUT_3_Check!$O$4)*SUM(3!D27:I27)&lt;3!J27,1,IF((1-OUT_3_Check!$O$4)*SUM(3!D27:I27)&gt;3!J27,1,0)),IF(SUM(3!D27:I27)&lt;&gt;0,1,0))</f>
        <v>0</v>
      </c>
      <c r="K32" s="130"/>
      <c r="L32" s="130"/>
      <c r="M32" s="52">
        <f>+IF(3!M27&lt;&gt;"",IF((1+OUT_3_Check!$O$4)*SUM(3!M24:M26)&lt;3!M27,1,IF((1-OUT_3_Check!$O$4)*SUM(3!M24:M26)&gt;3!M27,1,0)),IF(SUM(3!M24:M26)&lt;&gt;0,1,0))</f>
        <v>1</v>
      </c>
      <c r="N32" s="52">
        <f>+IF(3!N27&lt;&gt;"",IF((1+OUT_3_Check!$O$4)*SUM(3!N24:N26)&lt;3!N27,1,IF((1-OUT_3_Check!$O$4)*SUM(3!N24:N26)&gt;3!N27,1,0)),IF(SUM(3!N24:N26)&lt;&gt;0,1,0))</f>
        <v>1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13</v>
      </c>
      <c r="C34" s="34"/>
      <c r="D34" s="59">
        <f>+IF(3!D28&lt;&gt;"",IF((1+OUT_3_Check!$O$4)*SUM(3!D27,3!D22)&lt;3!D28,1,IF((1-OUT_3_Check!$O$4)*SUM(3!D27,3!D22)&gt;3!D28,1,0)),IF(SUM(3!D27,3!D22)&lt;&gt;0,1,0))</f>
        <v>0</v>
      </c>
      <c r="E34" s="59">
        <f>+IF(3!E28&lt;&gt;"",IF((1+OUT_3_Check!$O$4)*SUM(3!E27,3!E22)&lt;3!E28,1,IF((1-OUT_3_Check!$O$4)*SUM(3!E27,3!E22)&gt;3!E28,1,0)),IF(SUM(3!E27,3!E22)&lt;&gt;0,1,0))</f>
        <v>0</v>
      </c>
      <c r="F34" s="59">
        <f>+IF(3!F28&lt;&gt;"",IF((1+OUT_3_Check!$O$4)*SUM(3!F27,3!F22)&lt;3!F28,1,IF((1-OUT_3_Check!$O$4)*SUM(3!F27,3!F22)&gt;3!F28,1,0)),IF(SUM(3!F27,3!F22)&lt;&gt;0,1,0))</f>
        <v>1</v>
      </c>
      <c r="G34" s="59">
        <f>+IF(3!G28&lt;&gt;"",IF((1+OUT_3_Check!$O$4)*SUM(3!G27,3!G22)&lt;3!G28,1,IF((1-OUT_3_Check!$O$4)*SUM(3!G27,3!G22)&gt;3!G28,1,0)),IF(SUM(3!G27,3!G22)&lt;&gt;0,1,0))</f>
        <v>0</v>
      </c>
      <c r="H34" s="59">
        <f>+IF(3!H28&lt;&gt;"",IF((1+OUT_3_Check!$O$4)*SUM(3!H27,3!H22)&lt;3!H28,1,IF((1-OUT_3_Check!$O$4)*SUM(3!H27,3!H22)&gt;3!H28,1,0)),IF(SUM(3!H27,3!H22)&lt;&gt;0,1,0))</f>
        <v>0</v>
      </c>
      <c r="I34" s="59">
        <f>+IF(3!I28&lt;&gt;"",IF((1+OUT_3_Check!$O$4)*SUM(3!I27,3!I22)&lt;3!I28,1,IF((1-OUT_3_Check!$O$4)*SUM(3!I27,3!I22)&gt;3!I28,1,0)),IF(SUM(3!I27,3!I22)&lt;&gt;0,1,0))</f>
        <v>0</v>
      </c>
      <c r="J34" s="59">
        <f>+IF(3!J28&lt;&gt;"",IF((1+OUT_3_Check!$O$4)*SUM(3!J27,3!J22)&lt;3!J28,1,IF((1-OUT_3_Check!$O$4)*SUM(3!J27,3!J22)&gt;3!J28,1,0)),IF(SUM(3!J27,3!J22)&lt;&gt;0,1,0))</f>
        <v>1</v>
      </c>
      <c r="K34" s="59">
        <f>+IF(3!K28&lt;&gt;"",IF((1+OUT_3_Check!$O$4)*SUM(3!K27,3!K22)&lt;3!K28,1,IF((1-OUT_3_Check!$O$4)*SUM(3!K27,3!K22)&gt;3!K28,1,0)),IF(SUM(3!K27,3!K22)&lt;&gt;0,1,0))</f>
        <v>0</v>
      </c>
      <c r="L34" s="59">
        <f>+IF(3!L28&lt;&gt;"",IF((1+OUT_3_Check!$O$4)*SUM(3!L27,3!L22)&lt;3!L28,1,IF((1-OUT_3_Check!$O$4)*SUM(3!L27,3!L22)&gt;3!L28,1,0)),IF(SUM(3!L27,3!L22)&lt;&gt;0,1,0))</f>
        <v>1</v>
      </c>
      <c r="M34" s="59">
        <f>+IF(3!M28&lt;&gt;"",IF((1+OUT_3_Check!$O$4)*SUM(3!M27,3!M22)&lt;3!M28,1,IF((1-OUT_3_Check!$O$4)*SUM(3!M27,3!M22)&gt;3!M28,1,0)),IF(SUM(3!M27,3!M22)&lt;&gt;0,1,0))</f>
        <v>1</v>
      </c>
      <c r="N34" s="59">
        <f>+IF(3!N28&lt;&gt;"",IF((1+OUT_3_Check!$O$4)*SUM(3!N27,3!N22)&lt;3!N28,1,IF((1-OUT_3_Check!$O$4)*SUM(3!N27,3!N22)&gt;3!N28,1,0)),IF(SUM(3!N27,3!N22)&lt;&gt;0,1,0))</f>
        <v>1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18</v>
      </c>
      <c r="C36" s="28"/>
      <c r="D36" s="61">
        <f>+IF(3!D29&lt;&gt;"",IF((1+OUT_3_Check!$O$4)*SUM(3!D16,3!D28)&lt;3!D29,1,IF((1-OUT_3_Check!$O$4)*SUM(3!D16,3!D28)&gt;3!D29,1,0)),IF(SUM(3!D16,3!D28)&lt;&gt;0,1,0))</f>
        <v>1</v>
      </c>
      <c r="E36" s="61">
        <f>+IF(3!E29&lt;&gt;"",IF((1+OUT_3_Check!$O$4)*SUM(3!E16,3!E28)&lt;3!E29,1,IF((1-OUT_3_Check!$O$4)*SUM(3!E16,3!E28)&gt;3!E29,1,0)),IF(SUM(3!E16,3!E28)&lt;&gt;0,1,0))</f>
        <v>1</v>
      </c>
      <c r="F36" s="61">
        <f>+IF(3!F29&lt;&gt;"",IF((1+OUT_3_Check!$O$4)*SUM(3!F16,3!F28)&lt;3!F29,1,IF((1-OUT_3_Check!$O$4)*SUM(3!F16,3!F28)&gt;3!F29,1,0)),IF(SUM(3!F16,3!F28)&lt;&gt;0,1,0))</f>
        <v>1</v>
      </c>
      <c r="G36" s="61">
        <f>+IF(3!G29&lt;&gt;"",IF((1+OUT_3_Check!$O$4)*SUM(3!G16,3!G28)&lt;3!G29,1,IF((1-OUT_3_Check!$O$4)*SUM(3!G16,3!G28)&gt;3!G29,1,0)),IF(SUM(3!G16,3!G28)&lt;&gt;0,1,0))</f>
        <v>0</v>
      </c>
      <c r="H36" s="61">
        <f>+IF(3!H29&lt;&gt;"",IF((1+OUT_3_Check!$O$4)*SUM(3!H16,3!H28)&lt;3!H29,1,IF((1-OUT_3_Check!$O$4)*SUM(3!H16,3!H28)&gt;3!H29,1,0)),IF(SUM(3!H16,3!H28)&lt;&gt;0,1,0))</f>
        <v>0</v>
      </c>
      <c r="I36" s="61">
        <f>+IF(3!I29&lt;&gt;"",IF((1+OUT_3_Check!$O$4)*SUM(3!I16,3!I28)&lt;3!I29,1,IF((1-OUT_3_Check!$O$4)*SUM(3!I16,3!I28)&gt;3!I29,1,0)),IF(SUM(3!I16,3!I28)&lt;&gt;0,1,0))</f>
        <v>0</v>
      </c>
      <c r="J36" s="61">
        <f>+IF(3!J29&lt;&gt;"",IF((1+OUT_3_Check!$O$4)*SUM(3!J16,3!J28)&lt;3!J29,1,IF((1-OUT_3_Check!$O$4)*SUM(3!J16,3!J28)&gt;3!J29,1,0)),IF(SUM(3!J16,3!J28)&lt;&gt;0,1,0))</f>
        <v>1</v>
      </c>
      <c r="K36" s="61">
        <f>+IF(3!K29&lt;&gt;"",IF((1+OUT_3_Check!$O$4)*SUM(3!K16,3!K28)&lt;3!K29,1,IF((1-OUT_3_Check!$O$4)*SUM(3!K16,3!K28)&gt;3!K29,1,0)),IF(SUM(3!K16,3!K28)&lt;&gt;0,1,0))</f>
        <v>1</v>
      </c>
      <c r="L36" s="61">
        <f>+IF(3!L29&lt;&gt;"",IF((1+OUT_3_Check!$O$4)*SUM(3!L16,3!L28)&lt;3!L29,1,IF((1-OUT_3_Check!$O$4)*SUM(3!L16,3!L28)&gt;3!L29,1,0)),IF(SUM(3!L16,3!L28)&lt;&gt;0,1,0))</f>
        <v>1</v>
      </c>
      <c r="M36" s="61">
        <f>+IF(3!M29&lt;&gt;"",IF((1+OUT_3_Check!$O$4)*SUM(3!M16,3!M28)&lt;3!M29,1,IF((1-OUT_3_Check!$O$4)*SUM(3!M16,3!M28)&gt;3!M29,1,0)),IF(SUM(3!M16,3!M28)&lt;&gt;0,1,0))</f>
        <v>1</v>
      </c>
      <c r="N36" s="61">
        <f>+IF(3!N29&lt;&gt;"",IF((1+OUT_3_Check!$O$4)*SUM(3!N16,3!N28)&lt;3!N29,1,IF((1-OUT_3_Check!$O$4)*SUM(3!N16,3!N28)&gt;3!N29,1,0)),IF(SUM(3!N16,3!N28)&lt;&gt;0,1,0))</f>
        <v>1</v>
      </c>
    </row>
    <row r="37" spans="1:14" s="22" customFormat="1" ht="18" customHeight="1">
      <c r="A37" s="39"/>
      <c r="B37" s="28" t="s">
        <v>23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89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90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3" s="22" customFormat="1" ht="18" customHeight="1">
      <c r="A40" s="34" t="s">
        <v>53</v>
      </c>
      <c r="B40" s="34"/>
      <c r="C40" s="34"/>
      <c r="M40" s="45"/>
    </row>
    <row r="41" spans="1:13" s="22" customFormat="1" ht="18" customHeight="1">
      <c r="A41" s="34" t="s">
        <v>54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="22" customFormat="1" ht="18" customHeight="1">
      <c r="A42" s="34" t="s">
        <v>93</v>
      </c>
    </row>
    <row r="43" s="22" customFormat="1" ht="18" customHeight="1">
      <c r="A43" s="34" t="s">
        <v>79</v>
      </c>
    </row>
    <row r="44" s="18" customFormat="1" ht="18" customHeight="1">
      <c r="A44" s="80"/>
    </row>
    <row r="45" s="18" customFormat="1" ht="18" customHeight="1"/>
    <row r="46" s="18" customFormat="1" ht="18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  <pageSetUpPr fitToPage="1"/>
  </sheetPr>
  <dimension ref="A1:U26"/>
  <sheetViews>
    <sheetView showGridLines="0" zoomScale="55" zoomScaleNormal="55" zoomScalePageLayoutView="0" workbookViewId="0" topLeftCell="A1">
      <selection activeCell="C1" sqref="C1"/>
    </sheetView>
  </sheetViews>
  <sheetFormatPr defaultColWidth="0" defaultRowHeight="12"/>
  <cols>
    <col min="1" max="1" width="1.75390625" style="388" customWidth="1"/>
    <col min="2" max="2" width="1.75390625" style="287" customWidth="1"/>
    <col min="3" max="3" width="50.75390625" style="288" customWidth="1"/>
    <col min="4" max="4" width="13.00390625" style="287" customWidth="1"/>
    <col min="5" max="5" width="14.625" style="287" customWidth="1"/>
    <col min="6" max="6" width="12.875" style="287" bestFit="1" customWidth="1"/>
    <col min="7" max="12" width="11.75390625" style="287" customWidth="1"/>
    <col min="13" max="13" width="12.75390625" style="287" customWidth="1"/>
    <col min="14" max="14" width="12.625" style="287" bestFit="1" customWidth="1"/>
    <col min="15" max="15" width="11.75390625" style="287" customWidth="1"/>
    <col min="16" max="16" width="1.75390625" style="387" customWidth="1"/>
    <col min="17" max="20" width="9.125" style="287" customWidth="1"/>
    <col min="21" max="21" width="1.75390625" style="387" customWidth="1"/>
    <col min="22" max="24" width="9.125" style="287" customWidth="1"/>
    <col min="25" max="16384" width="0" style="287" hidden="1" customWidth="1"/>
  </cols>
  <sheetData>
    <row r="1" spans="1:21" s="220" customFormat="1" ht="19.5" customHeight="1">
      <c r="A1" s="341"/>
      <c r="B1" s="221" t="s">
        <v>196</v>
      </c>
      <c r="C1" s="222"/>
      <c r="D1" s="223"/>
      <c r="E1" s="223"/>
      <c r="F1" s="223"/>
      <c r="G1" s="223"/>
      <c r="H1" s="223"/>
      <c r="I1" s="223"/>
      <c r="J1" s="223"/>
      <c r="O1" s="224"/>
      <c r="P1" s="342"/>
      <c r="U1" s="342"/>
    </row>
    <row r="2" spans="1:21" s="225" customFormat="1" ht="19.5" customHeight="1">
      <c r="A2" s="343"/>
      <c r="C2" s="436" t="s">
        <v>197</v>
      </c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344"/>
      <c r="U2" s="344"/>
    </row>
    <row r="3" spans="1:21" s="225" customFormat="1" ht="19.5" customHeight="1">
      <c r="A3" s="343"/>
      <c r="C3" s="436" t="s">
        <v>198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344"/>
      <c r="U3" s="344"/>
    </row>
    <row r="4" spans="1:21" s="225" customFormat="1" ht="19.5" customHeight="1">
      <c r="A4" s="343"/>
      <c r="C4" s="436" t="s">
        <v>243</v>
      </c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344"/>
      <c r="U4" s="344"/>
    </row>
    <row r="5" spans="1:21" s="225" customFormat="1" ht="19.5" customHeight="1">
      <c r="A5" s="343"/>
      <c r="C5" s="436" t="s">
        <v>167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344"/>
      <c r="U5" s="344"/>
    </row>
    <row r="6" spans="1:21" s="220" customFormat="1" ht="52.5" customHeight="1">
      <c r="A6" s="341"/>
      <c r="B6" s="226"/>
      <c r="C6" s="227"/>
      <c r="I6" s="228"/>
      <c r="J6" s="228"/>
      <c r="P6" s="342"/>
      <c r="U6" s="342"/>
    </row>
    <row r="7" spans="1:21" s="229" customFormat="1" ht="33.75" customHeight="1">
      <c r="A7" s="345"/>
      <c r="B7" s="304"/>
      <c r="C7" s="346"/>
      <c r="D7" s="347" t="s">
        <v>201</v>
      </c>
      <c r="E7" s="348"/>
      <c r="F7" s="349"/>
      <c r="G7" s="350" t="s">
        <v>202</v>
      </c>
      <c r="H7" s="348"/>
      <c r="I7" s="351"/>
      <c r="J7" s="347" t="s">
        <v>203</v>
      </c>
      <c r="K7" s="348"/>
      <c r="L7" s="349"/>
      <c r="M7" s="350" t="s">
        <v>188</v>
      </c>
      <c r="N7" s="352"/>
      <c r="O7" s="348"/>
      <c r="P7" s="353"/>
      <c r="U7" s="354"/>
    </row>
    <row r="8" spans="1:21" s="229" customFormat="1" ht="96.75" customHeight="1">
      <c r="A8" s="345"/>
      <c r="B8" s="314"/>
      <c r="C8" s="355" t="s">
        <v>199</v>
      </c>
      <c r="D8" s="356" t="s">
        <v>204</v>
      </c>
      <c r="E8" s="356" t="s">
        <v>205</v>
      </c>
      <c r="F8" s="356" t="s">
        <v>206</v>
      </c>
      <c r="G8" s="357" t="s">
        <v>204</v>
      </c>
      <c r="H8" s="356" t="s">
        <v>205</v>
      </c>
      <c r="I8" s="358" t="s">
        <v>206</v>
      </c>
      <c r="J8" s="356" t="s">
        <v>204</v>
      </c>
      <c r="K8" s="356" t="s">
        <v>205</v>
      </c>
      <c r="L8" s="356" t="s">
        <v>206</v>
      </c>
      <c r="M8" s="357" t="s">
        <v>204</v>
      </c>
      <c r="N8" s="356" t="s">
        <v>205</v>
      </c>
      <c r="O8" s="358" t="s">
        <v>206</v>
      </c>
      <c r="P8" s="359"/>
      <c r="U8" s="354"/>
    </row>
    <row r="9" spans="1:21" s="229" customFormat="1" ht="30" customHeight="1">
      <c r="A9" s="345"/>
      <c r="B9" s="242"/>
      <c r="C9" s="291" t="s">
        <v>244</v>
      </c>
      <c r="D9" s="271"/>
      <c r="E9" s="271"/>
      <c r="F9" s="271"/>
      <c r="G9" s="360"/>
      <c r="H9" s="271"/>
      <c r="I9" s="361"/>
      <c r="J9" s="271"/>
      <c r="K9" s="271"/>
      <c r="L9" s="271"/>
      <c r="M9" s="362">
        <v>102570.02578098164</v>
      </c>
      <c r="N9" s="363">
        <v>13134.88648824462</v>
      </c>
      <c r="O9" s="272">
        <v>1344.9479179999998</v>
      </c>
      <c r="P9" s="364"/>
      <c r="U9" s="354"/>
    </row>
    <row r="10" spans="1:21" s="235" customFormat="1" ht="30" customHeight="1">
      <c r="A10" s="365"/>
      <c r="B10" s="366"/>
      <c r="C10" s="367" t="s">
        <v>200</v>
      </c>
      <c r="D10" s="368"/>
      <c r="E10" s="294"/>
      <c r="F10" s="369"/>
      <c r="G10" s="370"/>
      <c r="H10" s="294"/>
      <c r="I10" s="295"/>
      <c r="J10" s="368"/>
      <c r="K10" s="294"/>
      <c r="L10" s="369"/>
      <c r="M10" s="370"/>
      <c r="N10" s="294"/>
      <c r="O10" s="295"/>
      <c r="P10" s="371"/>
      <c r="U10" s="372"/>
    </row>
    <row r="11" spans="1:21" s="229" customFormat="1" ht="16.5" customHeight="1">
      <c r="A11" s="345"/>
      <c r="B11" s="268"/>
      <c r="C11" s="243" t="s">
        <v>173</v>
      </c>
      <c r="D11" s="373">
        <v>43050.56042470046</v>
      </c>
      <c r="E11" s="244">
        <v>6901.045942687357</v>
      </c>
      <c r="F11" s="374">
        <v>1024.592692</v>
      </c>
      <c r="G11" s="375">
        <v>10355.298336154048</v>
      </c>
      <c r="H11" s="244">
        <v>195.1882191426017</v>
      </c>
      <c r="I11" s="376">
        <v>0</v>
      </c>
      <c r="J11" s="373">
        <v>6823.970868120039</v>
      </c>
      <c r="K11" s="244">
        <v>1859.2404603994503</v>
      </c>
      <c r="L11" s="374">
        <v>0</v>
      </c>
      <c r="M11" s="377">
        <v>60229.82962897455</v>
      </c>
      <c r="N11" s="252">
        <v>8955.474622229409</v>
      </c>
      <c r="O11" s="245">
        <v>1024.592692</v>
      </c>
      <c r="P11" s="364"/>
      <c r="U11" s="354"/>
    </row>
    <row r="12" spans="1:21" s="229" customFormat="1" ht="16.5" customHeight="1">
      <c r="A12" s="345"/>
      <c r="B12" s="242"/>
      <c r="C12" s="243" t="s">
        <v>149</v>
      </c>
      <c r="D12" s="373">
        <v>12208.47029626444</v>
      </c>
      <c r="E12" s="244">
        <v>2886.9525584452613</v>
      </c>
      <c r="F12" s="374">
        <v>242.54522599999999</v>
      </c>
      <c r="G12" s="375">
        <v>2112.9335620061315</v>
      </c>
      <c r="H12" s="244">
        <v>362.547639</v>
      </c>
      <c r="I12" s="376">
        <v>0</v>
      </c>
      <c r="J12" s="373">
        <v>1997.2311949950188</v>
      </c>
      <c r="K12" s="244">
        <v>355.650353</v>
      </c>
      <c r="L12" s="374">
        <v>0</v>
      </c>
      <c r="M12" s="377">
        <v>16318.63505326559</v>
      </c>
      <c r="N12" s="252">
        <v>3605.150550445261</v>
      </c>
      <c r="O12" s="245">
        <v>242.54522599999999</v>
      </c>
      <c r="P12" s="364"/>
      <c r="U12" s="354"/>
    </row>
    <row r="13" spans="1:21" s="229" customFormat="1" ht="16.5" customHeight="1">
      <c r="A13" s="345"/>
      <c r="B13" s="269"/>
      <c r="C13" s="243" t="s">
        <v>150</v>
      </c>
      <c r="D13" s="373">
        <v>10473.27027402124</v>
      </c>
      <c r="E13" s="244">
        <v>1080.537270663068</v>
      </c>
      <c r="F13" s="374">
        <v>100</v>
      </c>
      <c r="G13" s="375">
        <v>3722.7419089145433</v>
      </c>
      <c r="H13" s="244">
        <v>124.38384376427959</v>
      </c>
      <c r="I13" s="376">
        <v>0</v>
      </c>
      <c r="J13" s="373">
        <v>7037.443185157198</v>
      </c>
      <c r="K13" s="244">
        <v>201.68435614260173</v>
      </c>
      <c r="L13" s="374">
        <v>0</v>
      </c>
      <c r="M13" s="377">
        <v>21233.455368092982</v>
      </c>
      <c r="N13" s="252">
        <v>1406.6054705699494</v>
      </c>
      <c r="O13" s="245">
        <v>100</v>
      </c>
      <c r="P13" s="364"/>
      <c r="U13" s="354"/>
    </row>
    <row r="14" spans="1:21" s="229" customFormat="1" ht="18" customHeight="1">
      <c r="A14" s="345"/>
      <c r="B14" s="269"/>
      <c r="C14" s="251" t="s">
        <v>169</v>
      </c>
      <c r="D14" s="378">
        <v>65732.30099498614</v>
      </c>
      <c r="E14" s="252">
        <v>10868.535771795685</v>
      </c>
      <c r="F14" s="379">
        <v>1367.137918</v>
      </c>
      <c r="G14" s="377">
        <v>16190.973807074723</v>
      </c>
      <c r="H14" s="252">
        <v>682.1197019068813</v>
      </c>
      <c r="I14" s="245">
        <v>0</v>
      </c>
      <c r="J14" s="378">
        <v>15858.645248272256</v>
      </c>
      <c r="K14" s="252">
        <v>2416.5751695420518</v>
      </c>
      <c r="L14" s="379">
        <v>0</v>
      </c>
      <c r="M14" s="377">
        <v>97781.92005033312</v>
      </c>
      <c r="N14" s="252">
        <v>13967.23064324462</v>
      </c>
      <c r="O14" s="245">
        <v>1367.137918</v>
      </c>
      <c r="P14" s="364"/>
      <c r="U14" s="354"/>
    </row>
    <row r="15" spans="1:21" s="235" customFormat="1" ht="30" customHeight="1">
      <c r="A15" s="365"/>
      <c r="B15" s="298"/>
      <c r="C15" s="367" t="s">
        <v>245</v>
      </c>
      <c r="D15" s="368"/>
      <c r="E15" s="294"/>
      <c r="F15" s="369"/>
      <c r="G15" s="370"/>
      <c r="H15" s="294"/>
      <c r="I15" s="295"/>
      <c r="J15" s="368"/>
      <c r="K15" s="294"/>
      <c r="L15" s="369"/>
      <c r="M15" s="370"/>
      <c r="N15" s="294"/>
      <c r="O15" s="295"/>
      <c r="P15" s="371"/>
      <c r="U15" s="372"/>
    </row>
    <row r="16" spans="1:21" s="229" customFormat="1" ht="16.5" customHeight="1">
      <c r="A16" s="345"/>
      <c r="B16" s="269"/>
      <c r="C16" s="243" t="s">
        <v>173</v>
      </c>
      <c r="D16" s="373">
        <v>15797.405302402425</v>
      </c>
      <c r="E16" s="244">
        <v>17797.435515896672</v>
      </c>
      <c r="F16" s="374">
        <v>17910.963533000002</v>
      </c>
      <c r="G16" s="375">
        <v>237.42000000000002</v>
      </c>
      <c r="H16" s="244">
        <v>1975.85</v>
      </c>
      <c r="I16" s="376">
        <v>212</v>
      </c>
      <c r="J16" s="373">
        <v>470.566667</v>
      </c>
      <c r="K16" s="244">
        <v>342.037606</v>
      </c>
      <c r="L16" s="374">
        <v>95</v>
      </c>
      <c r="M16" s="377">
        <v>16505.391969402426</v>
      </c>
      <c r="N16" s="252">
        <v>20115.323121896672</v>
      </c>
      <c r="O16" s="245">
        <v>18217.963533000002</v>
      </c>
      <c r="P16" s="364"/>
      <c r="U16" s="354"/>
    </row>
    <row r="17" spans="1:21" s="229" customFormat="1" ht="16.5" customHeight="1">
      <c r="A17" s="345"/>
      <c r="B17" s="242"/>
      <c r="C17" s="243" t="s">
        <v>149</v>
      </c>
      <c r="D17" s="373">
        <v>1127.9843419176318</v>
      </c>
      <c r="E17" s="244">
        <v>2389.9609615277914</v>
      </c>
      <c r="F17" s="374">
        <v>1740.906894</v>
      </c>
      <c r="G17" s="375">
        <v>31</v>
      </c>
      <c r="H17" s="244">
        <v>11.07</v>
      </c>
      <c r="I17" s="376">
        <v>50.06</v>
      </c>
      <c r="J17" s="373">
        <v>788.2276899999999</v>
      </c>
      <c r="K17" s="244">
        <v>10.07</v>
      </c>
      <c r="L17" s="374">
        <v>0.06</v>
      </c>
      <c r="M17" s="377">
        <v>1947.2120319176317</v>
      </c>
      <c r="N17" s="252">
        <v>2411.1009615277917</v>
      </c>
      <c r="O17" s="245">
        <v>1791.0268939999999</v>
      </c>
      <c r="P17" s="364"/>
      <c r="U17" s="354"/>
    </row>
    <row r="18" spans="1:21" s="229" customFormat="1" ht="16.5" customHeight="1">
      <c r="A18" s="345"/>
      <c r="B18" s="242"/>
      <c r="C18" s="243" t="s">
        <v>150</v>
      </c>
      <c r="D18" s="373">
        <v>2188.701203</v>
      </c>
      <c r="E18" s="244">
        <v>3847.960975</v>
      </c>
      <c r="F18" s="374">
        <v>3164.540433</v>
      </c>
      <c r="G18" s="375">
        <v>577.894357</v>
      </c>
      <c r="H18" s="244">
        <v>342.037606</v>
      </c>
      <c r="I18" s="376">
        <v>95</v>
      </c>
      <c r="J18" s="373">
        <v>139.42</v>
      </c>
      <c r="K18" s="244">
        <v>13.45</v>
      </c>
      <c r="L18" s="374">
        <v>429.80579709999995</v>
      </c>
      <c r="M18" s="377">
        <v>2906.0155600000003</v>
      </c>
      <c r="N18" s="252">
        <v>4203.448581</v>
      </c>
      <c r="O18" s="245">
        <v>3689.3462301</v>
      </c>
      <c r="P18" s="364"/>
      <c r="U18" s="354"/>
    </row>
    <row r="19" spans="1:21" s="229" customFormat="1" ht="18" customHeight="1">
      <c r="A19" s="345"/>
      <c r="B19" s="242"/>
      <c r="C19" s="251" t="s">
        <v>169</v>
      </c>
      <c r="D19" s="378">
        <v>19114.090847320058</v>
      </c>
      <c r="E19" s="252">
        <v>24035.35745242446</v>
      </c>
      <c r="F19" s="379">
        <v>22816.410860000004</v>
      </c>
      <c r="G19" s="377">
        <v>846.314357</v>
      </c>
      <c r="H19" s="252">
        <v>2328.957606</v>
      </c>
      <c r="I19" s="245">
        <v>357.06</v>
      </c>
      <c r="J19" s="378">
        <v>1398.214357</v>
      </c>
      <c r="K19" s="252">
        <v>365.55760599999996</v>
      </c>
      <c r="L19" s="379">
        <v>524.8657971</v>
      </c>
      <c r="M19" s="377">
        <v>21358.619561320058</v>
      </c>
      <c r="N19" s="252">
        <v>26729.87266442446</v>
      </c>
      <c r="O19" s="245">
        <v>23698.336657100004</v>
      </c>
      <c r="P19" s="364"/>
      <c r="U19" s="354"/>
    </row>
    <row r="20" spans="1:21" s="235" customFormat="1" ht="30" customHeight="1">
      <c r="A20" s="365"/>
      <c r="B20" s="298"/>
      <c r="C20" s="367" t="s">
        <v>246</v>
      </c>
      <c r="D20" s="368"/>
      <c r="E20" s="294"/>
      <c r="F20" s="369"/>
      <c r="G20" s="370"/>
      <c r="H20" s="294"/>
      <c r="I20" s="295"/>
      <c r="J20" s="368"/>
      <c r="K20" s="294"/>
      <c r="L20" s="369"/>
      <c r="M20" s="370"/>
      <c r="N20" s="294"/>
      <c r="O20" s="295"/>
      <c r="P20" s="371"/>
      <c r="U20" s="372"/>
    </row>
    <row r="21" spans="1:21" s="229" customFormat="1" ht="16.5" customHeight="1">
      <c r="A21" s="345"/>
      <c r="B21" s="268"/>
      <c r="C21" s="243" t="s">
        <v>173</v>
      </c>
      <c r="D21" s="373">
        <v>12</v>
      </c>
      <c r="E21" s="244">
        <v>6</v>
      </c>
      <c r="F21" s="374">
        <v>0</v>
      </c>
      <c r="G21" s="375">
        <v>241.0898596089239</v>
      </c>
      <c r="H21" s="244">
        <v>5</v>
      </c>
      <c r="I21" s="376">
        <v>0</v>
      </c>
      <c r="J21" s="373">
        <v>70.14910711811024</v>
      </c>
      <c r="K21" s="244">
        <v>0</v>
      </c>
      <c r="L21" s="374">
        <v>0</v>
      </c>
      <c r="M21" s="377">
        <v>323.23896672703415</v>
      </c>
      <c r="N21" s="252">
        <v>11</v>
      </c>
      <c r="O21" s="245">
        <v>0</v>
      </c>
      <c r="P21" s="364"/>
      <c r="U21" s="354"/>
    </row>
    <row r="22" spans="1:21" s="229" customFormat="1" ht="16.5" customHeight="1">
      <c r="A22" s="345"/>
      <c r="B22" s="268"/>
      <c r="C22" s="243" t="s">
        <v>149</v>
      </c>
      <c r="D22" s="373">
        <v>0</v>
      </c>
      <c r="E22" s="244">
        <v>0</v>
      </c>
      <c r="F22" s="374">
        <v>0</v>
      </c>
      <c r="G22" s="375">
        <v>97.710768</v>
      </c>
      <c r="H22" s="244">
        <v>0</v>
      </c>
      <c r="I22" s="376">
        <v>0</v>
      </c>
      <c r="J22" s="373">
        <v>55.430626999999994</v>
      </c>
      <c r="K22" s="244">
        <v>0</v>
      </c>
      <c r="L22" s="374">
        <v>0</v>
      </c>
      <c r="M22" s="377">
        <v>153.141395</v>
      </c>
      <c r="N22" s="252">
        <v>0</v>
      </c>
      <c r="O22" s="245">
        <v>0</v>
      </c>
      <c r="P22" s="364"/>
      <c r="U22" s="354"/>
    </row>
    <row r="23" spans="1:21" s="229" customFormat="1" ht="16.5" customHeight="1">
      <c r="A23" s="345"/>
      <c r="B23" s="268"/>
      <c r="C23" s="243" t="s">
        <v>150</v>
      </c>
      <c r="D23" s="373">
        <v>12</v>
      </c>
      <c r="E23" s="244">
        <v>6</v>
      </c>
      <c r="F23" s="374">
        <v>0</v>
      </c>
      <c r="G23" s="375">
        <v>68.23705511811023</v>
      </c>
      <c r="H23" s="244">
        <v>0</v>
      </c>
      <c r="I23" s="376">
        <v>0</v>
      </c>
      <c r="J23" s="373">
        <v>297.02666060892386</v>
      </c>
      <c r="K23" s="244">
        <v>5</v>
      </c>
      <c r="L23" s="374">
        <v>0</v>
      </c>
      <c r="M23" s="377">
        <v>377.2637157270341</v>
      </c>
      <c r="N23" s="252">
        <v>11</v>
      </c>
      <c r="O23" s="245">
        <v>0</v>
      </c>
      <c r="P23" s="364"/>
      <c r="U23" s="354"/>
    </row>
    <row r="24" spans="1:21" s="247" customFormat="1" ht="18" customHeight="1">
      <c r="A24" s="354"/>
      <c r="B24" s="277"/>
      <c r="C24" s="300" t="s">
        <v>169</v>
      </c>
      <c r="D24" s="380">
        <v>24</v>
      </c>
      <c r="E24" s="381">
        <v>12</v>
      </c>
      <c r="F24" s="382">
        <v>0</v>
      </c>
      <c r="G24" s="383">
        <v>407.0376827270341</v>
      </c>
      <c r="H24" s="381">
        <v>5</v>
      </c>
      <c r="I24" s="384">
        <v>0</v>
      </c>
      <c r="J24" s="380">
        <v>422.60639472703406</v>
      </c>
      <c r="K24" s="381">
        <v>5</v>
      </c>
      <c r="L24" s="382">
        <v>0</v>
      </c>
      <c r="M24" s="383">
        <v>853.6440774540681</v>
      </c>
      <c r="N24" s="381">
        <v>22</v>
      </c>
      <c r="O24" s="384">
        <v>0</v>
      </c>
      <c r="P24" s="385"/>
      <c r="U24" s="354"/>
    </row>
    <row r="25" spans="1:21" s="229" customFormat="1" ht="18" customHeight="1">
      <c r="A25" s="345"/>
      <c r="B25" s="285"/>
      <c r="C25" s="251"/>
      <c r="E25" s="284"/>
      <c r="F25" s="284"/>
      <c r="G25" s="284"/>
      <c r="H25" s="284"/>
      <c r="I25" s="284"/>
      <c r="J25" s="284"/>
      <c r="K25" s="284"/>
      <c r="L25" s="284"/>
      <c r="M25" s="284"/>
      <c r="P25" s="354"/>
      <c r="U25" s="354"/>
    </row>
    <row r="26" ht="18">
      <c r="O26" s="389"/>
    </row>
  </sheetData>
  <sheetProtection formatCells="0" formatColumns="0" formatRows="0"/>
  <mergeCells count="4">
    <mergeCell ref="C3:O3"/>
    <mergeCell ref="C4:O4"/>
    <mergeCell ref="C5:O5"/>
    <mergeCell ref="C2:O2"/>
  </mergeCells>
  <conditionalFormatting sqref="M9:P9 D21:P24 D16:P19 D11:P14">
    <cfRule type="expression" priority="4" dxfId="0" stopIfTrue="1">
      <formula>AND(D9&lt;&gt;"",OR(D9&lt;0,NOT(ISNUMBER(D9))))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7" r:id="rId1"/>
  <headerFooter alignWithMargins="0">
    <oddFooter>&amp;C2010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subject/>
  <dc:creator>Carlos Mallo</dc:creator>
  <cp:keywords>Triennial  Survey, Amounts outstanding, BIS</cp:keywords>
  <dc:description>Report forms for the Triennial Central Bank Survey, 2010 ( Amounts outstanding )</dc:description>
  <cp:lastModifiedBy>Burcu  Tunç</cp:lastModifiedBy>
  <cp:lastPrinted>2012-11-22T12:56:00Z</cp:lastPrinted>
  <dcterms:created xsi:type="dcterms:W3CDTF">2000-03-23T14:24:07Z</dcterms:created>
  <dcterms:modified xsi:type="dcterms:W3CDTF">2013-11-20T11:55:21Z</dcterms:modified>
  <cp:category>Reporting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