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7280" windowHeight="9645" tabRatio="714" firstSheet="1" activeTab="1"/>
  </bookViews>
  <sheets>
    <sheet name="General_Checks" sheetId="1" state="hidden" r:id="rId1"/>
    <sheet name="Contents" sheetId="2" r:id="rId2"/>
    <sheet name="1" sheetId="3" r:id="rId3"/>
    <sheet name="OUT_1_Check" sheetId="4" state="hidden" r:id="rId4"/>
    <sheet name="2" sheetId="5" r:id="rId5"/>
    <sheet name="OUT_2_Check" sheetId="6" state="hidden" r:id="rId6"/>
    <sheet name="3" sheetId="7" r:id="rId7"/>
    <sheet name="OUT_3_Check" sheetId="8" state="hidden" r:id="rId8"/>
    <sheet name="4" sheetId="9" r:id="rId9"/>
    <sheet name="OUT_4_Check" sheetId="10" state="hidden" r:id="rId10"/>
    <sheet name="5" sheetId="11" r:id="rId11"/>
    <sheet name="CDS_Check" sheetId="12" state="hidden" r:id="rId12"/>
  </sheets>
  <definedNames>
    <definedName name="_xlnm.Print_Area" localSheetId="2">'1'!$A$1:$AT$46</definedName>
    <definedName name="_xlnm.Print_Area" localSheetId="4">'2'!$A$1:$AT$40</definedName>
    <definedName name="_xlnm.Print_Area" localSheetId="6">'3'!$A$1:$N$33</definedName>
    <definedName name="_xlnm.Print_Area" localSheetId="8">'4'!$A$1:$O$28</definedName>
    <definedName name="_xlnm.Print_Area" localSheetId="10">'5'!$A$1:$K$26</definedName>
    <definedName name="_xlnm.Print_Area" localSheetId="3">'OUT_1_Check'!$A$1:$AJ$56</definedName>
    <definedName name="_xlnm.Print_Area" localSheetId="5">'OUT_2_Check'!#REF!</definedName>
    <definedName name="_xlnm.Print_Area" localSheetId="7">'OUT_3_Check'!$A$1:$O$43</definedName>
    <definedName name="_xlnm.Print_Area" localSheetId="9">'OUT_4_Check'!$A$1:$S$38</definedName>
    <definedName name="RgFwd">#REF!</definedName>
    <definedName name="RgMatFwd">#REF!</definedName>
    <definedName name="RgMatSwaps">#REF!</definedName>
    <definedName name="RgSpot">#REF!</definedName>
    <definedName name="RgSwaps">#REF!</definedName>
  </definedNames>
  <calcPr calcMode="manual" fullCalcOnLoad="1"/>
</workbook>
</file>

<file path=xl/sharedStrings.xml><?xml version="1.0" encoding="utf-8"?>
<sst xmlns="http://schemas.openxmlformats.org/spreadsheetml/2006/main" count="603" uniqueCount="173">
  <si>
    <t>OUTRIGHT FORWARDS 
AND FOREIGN EXCHANGE SWAPS ³</t>
  </si>
  <si>
    <r>
      <t xml:space="preserve">1 </t>
    </r>
    <r>
      <rPr>
        <sz val="12"/>
        <rFont val="TimesNewRomanPS"/>
        <family val="0"/>
      </rPr>
      <t>Central Counterparty (CCP)  defined as an entity that interposes itself between counterparties to contracts traded in one or more financial markets, becoming the buyer to every seller and the seller to every buyer.</t>
    </r>
  </si>
  <si>
    <t>Central Bank Survey of Foreign Exchange and</t>
  </si>
  <si>
    <t>Derivatives Market Activity</t>
  </si>
  <si>
    <t>(in millions of USD)</t>
  </si>
  <si>
    <t>Instruments</t>
  </si>
  <si>
    <t>USD</t>
  </si>
  <si>
    <t>JPY</t>
  </si>
  <si>
    <t>GBP</t>
  </si>
  <si>
    <t>CHF</t>
  </si>
  <si>
    <t>TOT</t>
  </si>
  <si>
    <t xml:space="preserve"> </t>
  </si>
  <si>
    <t>TOTAL</t>
  </si>
  <si>
    <t>Sold</t>
  </si>
  <si>
    <t>Bought</t>
  </si>
  <si>
    <t>TOTAL OTC OPTIONS</t>
  </si>
  <si>
    <t>TOTAL FX CONTRACTS</t>
  </si>
  <si>
    <t>FORWARD RATE</t>
  </si>
  <si>
    <t>AGREEMENTS</t>
  </si>
  <si>
    <t>OTC OPTIONS</t>
  </si>
  <si>
    <t>TOTAL CONTRACTS</t>
  </si>
  <si>
    <t>Table 1</t>
  </si>
  <si>
    <t>OUTRIGHT FORWARDS AND</t>
  </si>
  <si>
    <t>TOTAL INCLUDING GOLD</t>
  </si>
  <si>
    <t>CURRENCY SWAPS</t>
  </si>
  <si>
    <t>Memorandum items:</t>
  </si>
  <si>
    <t>Table 2</t>
  </si>
  <si>
    <t>SWAPS</t>
  </si>
  <si>
    <t>CONTRACTS</t>
  </si>
  <si>
    <t>Table 3</t>
  </si>
  <si>
    <t>Equity-linked derivatives</t>
  </si>
  <si>
    <t>Precious metals</t>
  </si>
  <si>
    <t>Other</t>
  </si>
  <si>
    <t>Credit</t>
  </si>
  <si>
    <t>US</t>
  </si>
  <si>
    <t>Total</t>
  </si>
  <si>
    <t>(other than gold)</t>
  </si>
  <si>
    <t>commo-dities</t>
  </si>
  <si>
    <t>deriva-tives</t>
  </si>
  <si>
    <t>FORWARDS AND SWAPS</t>
  </si>
  <si>
    <t>Table 4</t>
  </si>
  <si>
    <t>NOTIONAL AMOUNTS OUTSTANDING OF</t>
  </si>
  <si>
    <t>OTC DERIVATIVES CONTRACTS</t>
  </si>
  <si>
    <t>Forwards and swaps</t>
  </si>
  <si>
    <t>OTC options sold</t>
  </si>
  <si>
    <t>OTC options bought</t>
  </si>
  <si>
    <t>Risk category</t>
  </si>
  <si>
    <t>One year or less</t>
  </si>
  <si>
    <t>Over one year and up to five years</t>
  </si>
  <si>
    <t>Over five years</t>
  </si>
  <si>
    <t>FOREIGN EXCHANGE</t>
  </si>
  <si>
    <t>AND GOLD CONTRACTS</t>
  </si>
  <si>
    <t>INTEREST RATE</t>
  </si>
  <si>
    <t>EQUITY</t>
  </si>
  <si>
    <t>EUR</t>
  </si>
  <si>
    <t>¹  Any instrument whose price is assumed to be mainly determined by the price of an equity or a stock index, a commodity or the creditworthiness of a</t>
  </si>
  <si>
    <t>particular reference credit.  ²  Excluding Albania, Bulgaria, Hungary, Poland, Romania and the successor republics of the former Czechoslovakia, Soviet Union</t>
  </si>
  <si>
    <t>Other Asian ³</t>
  </si>
  <si>
    <t>¹  All instruments where all the legs are exposed to one and only one currency's interest rate, including all fixed/floating and floating/floating</t>
  </si>
  <si>
    <t>FOREIGN EXCHANGE SWAPS ³</t>
  </si>
  <si>
    <t>SINGLE-CURRENCY INTEREST RATE DERIVATIVES ¹</t>
  </si>
  <si>
    <t>EQUITY, COMMODITY, CREDIT AND "OTHER" DERIVATIVES ¹</t>
  </si>
  <si>
    <t>DKK</t>
  </si>
  <si>
    <t>BRL</t>
  </si>
  <si>
    <t>CZK</t>
  </si>
  <si>
    <t>HKD</t>
  </si>
  <si>
    <t>HUF</t>
  </si>
  <si>
    <t>KRW</t>
  </si>
  <si>
    <t>MXN</t>
  </si>
  <si>
    <t>PHP</t>
  </si>
  <si>
    <t>PLN</t>
  </si>
  <si>
    <t>RUB</t>
  </si>
  <si>
    <t>THB</t>
  </si>
  <si>
    <t>TRL</t>
  </si>
  <si>
    <t>TWD</t>
  </si>
  <si>
    <t>ZAR</t>
  </si>
  <si>
    <t>CNY</t>
  </si>
  <si>
    <t>IDR</t>
  </si>
  <si>
    <t>INR</t>
  </si>
  <si>
    <t>NZD</t>
  </si>
  <si>
    <t>FOREIGN EXCHANGE AND GOLD CONTRACTS ¹</t>
  </si>
  <si>
    <t xml:space="preserve">commodity or credit risk. </t>
  </si>
  <si>
    <t>NOK</t>
  </si>
  <si>
    <t>SGD</t>
  </si>
  <si>
    <t xml:space="preserve">¹  All instruments involving exposure to more than one currency, whether in interest rates or exchange rates.  ² Additional currencies in which the reporter </t>
  </si>
  <si>
    <t xml:space="preserve">has a material amount of contracts outstanding.  ³ If swaps are executed on a forward/forward basis, the two forward parts of the transaction should be reported separately.  </t>
  </si>
  <si>
    <t>Other ²</t>
  </si>
  <si>
    <t>single-currency interest rate contracts.  ²   Additional currencies in which the reporter has a material amount of contracts outstanding.</t>
  </si>
  <si>
    <t>³  Any instrument where the transaction is highly leveraged and/or the notional amount is variable and where a decomposition into</t>
  </si>
  <si>
    <t>Japanese</t>
  </si>
  <si>
    <t>European ²</t>
  </si>
  <si>
    <t>Gross positive market values</t>
  </si>
  <si>
    <t>Gross negative market values</t>
  </si>
  <si>
    <r>
      <t>deriva-tives</t>
    </r>
    <r>
      <rPr>
        <b/>
        <vertAlign val="superscript"/>
        <sz val="11"/>
        <rFont val="TimesNewRomanPS"/>
        <family val="0"/>
      </rPr>
      <t xml:space="preserve"> 4</t>
    </r>
  </si>
  <si>
    <r>
      <t>4</t>
    </r>
    <r>
      <rPr>
        <sz val="11"/>
        <rFont val="TimesNewRomanPS"/>
        <family val="0"/>
      </rPr>
      <t xml:space="preserve">  Inlcuding currency warrants and multicurrency swaptions. </t>
    </r>
    <r>
      <rPr>
        <vertAlign val="superscript"/>
        <sz val="11"/>
        <rFont val="TimesNewRomanPS"/>
        <family val="0"/>
      </rPr>
      <t xml:space="preserve"> 5</t>
    </r>
    <r>
      <rPr>
        <sz val="11"/>
        <rFont val="TimesNewRomanPS"/>
        <family val="0"/>
      </rPr>
      <t xml:space="preserve">  Any instrument where the transaction is highly leveraged and/or the notional amount is variable </t>
    </r>
  </si>
  <si>
    <r>
      <t xml:space="preserve">and Yugoslavia.  ³  All countries in Asia other than Japan.  </t>
    </r>
    <r>
      <rPr>
        <vertAlign val="superscript"/>
        <sz val="11"/>
        <rFont val="TimesNewRomanPS"/>
        <family val="0"/>
      </rPr>
      <t xml:space="preserve">4 </t>
    </r>
    <r>
      <rPr>
        <sz val="11"/>
        <rFont val="TimesNewRomanPS"/>
        <family val="0"/>
      </rPr>
      <t xml:space="preserve"> Any instrument which does not involve an exposure to foreign exchange, interest rate, equity,</t>
    </r>
  </si>
  <si>
    <r>
      <t xml:space="preserve">OTC OPTIONS </t>
    </r>
    <r>
      <rPr>
        <b/>
        <vertAlign val="superscript"/>
        <sz val="11"/>
        <rFont val="TimesNewRomanPS"/>
        <family val="0"/>
      </rPr>
      <t>4</t>
    </r>
  </si>
  <si>
    <r>
      <t xml:space="preserve">and where a decomposition into individual plain vanilla components is impractical or impossible.   </t>
    </r>
    <r>
      <rPr>
        <vertAlign val="superscript"/>
        <sz val="11"/>
        <rFont val="TimesNewRomanPS"/>
        <family val="0"/>
      </rPr>
      <t>6</t>
    </r>
    <r>
      <rPr>
        <sz val="11"/>
        <rFont val="TimesNewRomanPS"/>
        <family val="0"/>
      </rPr>
      <t xml:space="preserve"> Gross market values of total FX contracts.</t>
    </r>
  </si>
  <si>
    <t>Other products ³</t>
  </si>
  <si>
    <r>
      <t xml:space="preserve">individual plain vanilla components is impractical or impossible. </t>
    </r>
    <r>
      <rPr>
        <vertAlign val="superscript"/>
        <sz val="11"/>
        <rFont val="TimesNewRomanPS"/>
        <family val="0"/>
      </rPr>
      <t xml:space="preserve">  4 </t>
    </r>
    <r>
      <rPr>
        <sz val="11"/>
        <rFont val="TimesNewRomanPS"/>
        <family val="0"/>
      </rPr>
      <t>Gross market values of total interest rate contracts.</t>
    </r>
  </si>
  <si>
    <r>
      <t>Other products</t>
    </r>
    <r>
      <rPr>
        <vertAlign val="superscript"/>
        <sz val="11"/>
        <rFont val="TimesNewRomanPS"/>
        <family val="0"/>
      </rPr>
      <t xml:space="preserve"> 5</t>
    </r>
  </si>
  <si>
    <r>
      <t xml:space="preserve">Gross positive market values </t>
    </r>
    <r>
      <rPr>
        <vertAlign val="superscript"/>
        <sz val="11"/>
        <rFont val="TimesNewRomanPS"/>
        <family val="0"/>
      </rPr>
      <t>4</t>
    </r>
  </si>
  <si>
    <r>
      <t xml:space="preserve">Gross negative market values </t>
    </r>
    <r>
      <rPr>
        <vertAlign val="superscript"/>
        <sz val="11"/>
        <rFont val="TimesNewRomanPS"/>
        <family val="0"/>
      </rPr>
      <t>4</t>
    </r>
  </si>
  <si>
    <r>
      <t xml:space="preserve">Gross positive market values </t>
    </r>
    <r>
      <rPr>
        <vertAlign val="superscript"/>
        <sz val="11"/>
        <rFont val="TimesNewRomanPS"/>
        <family val="0"/>
      </rPr>
      <t>6</t>
    </r>
  </si>
  <si>
    <r>
      <t xml:space="preserve">Gross negative market values </t>
    </r>
    <r>
      <rPr>
        <vertAlign val="superscript"/>
        <sz val="11"/>
        <rFont val="TimesNewRomanPS"/>
        <family val="0"/>
      </rPr>
      <t>6</t>
    </r>
  </si>
  <si>
    <t>Nominal or notional principal amounts outstanding at end-June 2007</t>
  </si>
  <si>
    <t>by remaining maturity at end-June 2007</t>
  </si>
  <si>
    <t xml:space="preserve">     with reporting dealers</t>
  </si>
  <si>
    <t xml:space="preserve">     with other financial institutions</t>
  </si>
  <si>
    <t xml:space="preserve">     with non-financial customers</t>
  </si>
  <si>
    <t>Threshold</t>
  </si>
  <si>
    <t>ARS</t>
  </si>
  <si>
    <t>BHD</t>
  </si>
  <si>
    <t>CLP</t>
  </si>
  <si>
    <t>COP</t>
  </si>
  <si>
    <t>EEK</t>
  </si>
  <si>
    <t>ILS</t>
  </si>
  <si>
    <t>LTL</t>
  </si>
  <si>
    <t>LVL</t>
  </si>
  <si>
    <t>MYR</t>
  </si>
  <si>
    <t>PEN</t>
  </si>
  <si>
    <t>SAR</t>
  </si>
  <si>
    <t>SIT</t>
  </si>
  <si>
    <t>SKK</t>
  </si>
  <si>
    <t>OTHER</t>
  </si>
  <si>
    <t>Latin American</t>
  </si>
  <si>
    <t>Inter-tables</t>
  </si>
  <si>
    <t>TOTAL FX CONTRACTS INCLUDING GOLD</t>
  </si>
  <si>
    <t>TOTAL INTEREST RATE CONTRACTS</t>
  </si>
  <si>
    <t>REPORTING TABLE</t>
  </si>
  <si>
    <t># Errors</t>
  </si>
  <si>
    <t>OUT_1</t>
  </si>
  <si>
    <t>OUT_2</t>
  </si>
  <si>
    <t>OUT_3</t>
  </si>
  <si>
    <t>OUT_4</t>
  </si>
  <si>
    <t>CREDIT DEFAULT SWAPS</t>
  </si>
  <si>
    <t>Sovereigns</t>
  </si>
  <si>
    <t>SINGLE-NAME INSTRUMENTS</t>
  </si>
  <si>
    <t>MULTI-NAME INSTRUMENTS</t>
  </si>
  <si>
    <t>CDS_Sector</t>
  </si>
  <si>
    <t>Table 5</t>
  </si>
  <si>
    <t>Nominal or notional principal amounts outstanding and gross-market values at end-June 2007</t>
  </si>
  <si>
    <t>Amounts Outstanding</t>
  </si>
  <si>
    <t>Gross market values</t>
  </si>
  <si>
    <t>Non-sovereigns</t>
  </si>
  <si>
    <t>TOTAL CDS</t>
  </si>
  <si>
    <t>BGN</t>
  </si>
  <si>
    <t>RON</t>
  </si>
  <si>
    <t>SEK</t>
  </si>
  <si>
    <t>CAD</t>
  </si>
  <si>
    <t>AUD</t>
  </si>
  <si>
    <t>Nominal or notional principal amounts outstanding at end-June 2010</t>
  </si>
  <si>
    <t>by remaining maturity at end-June 2010</t>
  </si>
  <si>
    <t>Nominal or notional principal amounts outstanding and gross-market values at end-June 2010</t>
  </si>
  <si>
    <t>FORWARD RATE AGREEMENTS</t>
  </si>
  <si>
    <t>FOREIGN EXCHANGE
 AND GOLD CONTRACTS</t>
  </si>
  <si>
    <t>FOREIGN EXCHANGE CONTRACTS</t>
  </si>
  <si>
    <t>INTEREST RATE CONTRACTS</t>
  </si>
  <si>
    <t>EQUITY CONTRACTS</t>
  </si>
  <si>
    <r>
      <t xml:space="preserve">     with central counterparties</t>
    </r>
    <r>
      <rPr>
        <vertAlign val="superscript"/>
        <sz val="11"/>
        <rFont val="TimesNewRomanPS"/>
        <family val="0"/>
      </rPr>
      <t>1</t>
    </r>
  </si>
  <si>
    <t/>
  </si>
  <si>
    <r>
      <t xml:space="preserve">¹  All instruments involving exposure to more than one currency, whether in interest rates or exchange rates.  ² Additional currencies in which the reporter has a material amount of contracts outstanding.  ³ If swaps are executed on a forward/forward basis, the two forward parts of the transaction should be reported separately. </t>
    </r>
    <r>
      <rPr>
        <vertAlign val="superscript"/>
        <sz val="14"/>
        <rFont val="TimesNewRomanPS"/>
        <family val="0"/>
      </rPr>
      <t>4</t>
    </r>
    <r>
      <rPr>
        <sz val="14"/>
        <rFont val="TimesNewRomanPS"/>
        <family val="0"/>
      </rPr>
      <t xml:space="preserve">  Including currency warrants and multicurrency swaptions.  </t>
    </r>
    <r>
      <rPr>
        <vertAlign val="superscript"/>
        <sz val="14"/>
        <rFont val="TimesNewRomanPS"/>
        <family val="0"/>
      </rPr>
      <t>5</t>
    </r>
    <r>
      <rPr>
        <sz val="14"/>
        <rFont val="TimesNewRomanPS"/>
        <family val="0"/>
      </rPr>
      <t xml:space="preserve">  Any instrument where the transaction is highly leveraged and/or the notional amount is variable and where a decomposition into individual plain vanilla components is impractical or impossible. </t>
    </r>
    <r>
      <rPr>
        <vertAlign val="superscript"/>
        <sz val="14"/>
        <rFont val="TimesNewRomanPS"/>
        <family val="0"/>
      </rPr>
      <t>6</t>
    </r>
    <r>
      <rPr>
        <sz val="14"/>
        <rFont val="TimesNewRomanPS"/>
        <family val="0"/>
      </rPr>
      <t xml:space="preserve"> Gross market values of total FX contracts.</t>
    </r>
  </si>
  <si>
    <r>
      <t xml:space="preserve">¹  All instruments where all the legs are exposed to one and only one currency's interest rate, including all fixed/floating and floating/floating single-currency interest rate contracts.  ²   Additional currencies in which the reporter has a material amount of contracts outstanding. ³  Any instrument where the transaction is highly leveraged and/or the notional amount is variable and where a decomposition into individual plain vanilla components is impractical or impossible.  </t>
    </r>
    <r>
      <rPr>
        <vertAlign val="superscript"/>
        <sz val="14"/>
        <rFont val="TimesNewRomanPS"/>
        <family val="0"/>
      </rPr>
      <t xml:space="preserve"> 4</t>
    </r>
    <r>
      <rPr>
        <sz val="14"/>
        <rFont val="TimesNewRomanPS"/>
        <family val="0"/>
      </rPr>
      <t xml:space="preserve"> Gross market values of total interest rate contracts.</t>
    </r>
  </si>
  <si>
    <t>Negative values and non-numeric entries are not allowed</t>
  </si>
  <si>
    <r>
      <t xml:space="preserve">Other </t>
    </r>
    <r>
      <rPr>
        <b/>
        <vertAlign val="superscript"/>
        <sz val="11"/>
        <rFont val="TimesNewRomanPS"/>
        <family val="0"/>
      </rPr>
      <t>4</t>
    </r>
  </si>
  <si>
    <r>
      <t>deriva-tives</t>
    </r>
    <r>
      <rPr>
        <b/>
        <vertAlign val="superscript"/>
        <sz val="11"/>
        <rFont val="TimesNewRomanPS"/>
        <family val="0"/>
      </rPr>
      <t xml:space="preserve"> 5</t>
    </r>
  </si>
  <si>
    <r>
      <t xml:space="preserve">¹  Any instrument whose price is assumed to be mainly determined by the price of an equity or a stock index, a commodity or the creditworthiness of a particular reference credit.  ²  Excluding Albania, Bulgaria, Hungary, Poland, Romania and the successor republics of the former Czechoslovakia, Soviet Union and Yugoslavia. ³  All countries in Asia other than Japan. </t>
    </r>
    <r>
      <rPr>
        <vertAlign val="superscript"/>
        <sz val="11"/>
        <rFont val="TimesNewRomanPS"/>
        <family val="0"/>
      </rPr>
      <t xml:space="preserve">4 </t>
    </r>
    <r>
      <rPr>
        <sz val="11"/>
        <rFont val="TimesNewRomanPS"/>
        <family val="0"/>
      </rPr>
      <t xml:space="preserve">Africa, Australia and New Zealand.  </t>
    </r>
    <r>
      <rPr>
        <vertAlign val="superscript"/>
        <sz val="11"/>
        <rFont val="TimesNewRomanPS"/>
        <family val="0"/>
      </rPr>
      <t>5</t>
    </r>
    <r>
      <rPr>
        <sz val="11"/>
        <rFont val="TimesNewRomanPS"/>
        <family val="0"/>
      </rPr>
      <t xml:space="preserve"> Any instrument which does not involve an exposure to foreign exchange, interest rate, equity, commodity or credit risk. </t>
    </r>
  </si>
  <si>
    <t>Foreign Exchange and Gold Contracts</t>
  </si>
  <si>
    <t>Single-Curreny Interest Rate Derivatives</t>
  </si>
  <si>
    <t>Equity, Commodity, Credit and "Other" Derivatives</t>
  </si>
  <si>
    <t>Credit Default Swaps</t>
  </si>
  <si>
    <t>AMOUNTS OUTSTANDING JUNE 2010</t>
  </si>
  <si>
    <t>Notional Amounts of Outstanding OTC Derivatives Contracts by remaining maturity</t>
  </si>
</sst>
</file>

<file path=xl/styles.xml><?xml version="1.0" encoding="utf-8"?>
<styleSheet xmlns="http://schemas.openxmlformats.org/spreadsheetml/2006/main">
  <numFmts count="1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_-* #,##0.00_-;\-* #,##0.00_-;_-* &quot;-&quot;??_-;_-@_-"/>
    <numFmt numFmtId="165" formatCode="_(* #,##0.00_);_(* \(#,##0.00\);_(* &quot;-&quot;??_);_(@_)"/>
    <numFmt numFmtId="166" formatCode="&quot;Fr.&quot;\ #,##0;[Red]&quot;Fr.&quot;\ \-#,##0"/>
    <numFmt numFmtId="167" formatCode="&quot;Fr.&quot;\ #,##0.00;[Red]&quot;Fr.&quot;\ \-#,##0.00"/>
    <numFmt numFmtId="168" formatCode="mmm/yyyy"/>
    <numFmt numFmtId="169" formatCode="#,##0.0"/>
    <numFmt numFmtId="170" formatCode="#,##0.0\ ;\–#,##0.0\ ;\–\ "/>
    <numFmt numFmtId="171" formatCode="#,###\ ;\–#,###\ ;\–\ "/>
  </numFmts>
  <fonts count="95">
    <font>
      <sz val="9"/>
      <name val="Helvetica 65"/>
      <family val="0"/>
    </font>
    <font>
      <b/>
      <sz val="9"/>
      <name val="Helvetica 65"/>
      <family val="0"/>
    </font>
    <font>
      <i/>
      <sz val="9"/>
      <name val="Helvetica 65"/>
      <family val="0"/>
    </font>
    <font>
      <b/>
      <i/>
      <sz val="9"/>
      <name val="Helvetica 65"/>
      <family val="0"/>
    </font>
    <font>
      <sz val="6"/>
      <name val="TimesNewRomanPS"/>
      <family val="0"/>
    </font>
    <font>
      <sz val="9"/>
      <name val="TimesNewRomanPS"/>
      <family val="0"/>
    </font>
    <font>
      <sz val="14"/>
      <name val="TimesNewRomanPS"/>
      <family val="0"/>
    </font>
    <font>
      <b/>
      <i/>
      <sz val="11"/>
      <name val="TimesNewRomanPS"/>
      <family val="0"/>
    </font>
    <font>
      <sz val="11"/>
      <name val="TimesNewRomanPS"/>
      <family val="0"/>
    </font>
    <font>
      <b/>
      <sz val="18"/>
      <name val="TimesNewRomanPS"/>
      <family val="0"/>
    </font>
    <font>
      <b/>
      <u val="single"/>
      <sz val="11"/>
      <name val="TimesNewRomanPS"/>
      <family val="0"/>
    </font>
    <font>
      <u val="single"/>
      <sz val="11"/>
      <name val="TimesNewRomanPS"/>
      <family val="0"/>
    </font>
    <font>
      <b/>
      <sz val="11"/>
      <name val="TimesNewRomanPS"/>
      <family val="0"/>
    </font>
    <font>
      <b/>
      <i/>
      <sz val="12"/>
      <name val="TimesNewRomanPS"/>
      <family val="0"/>
    </font>
    <font>
      <sz val="10"/>
      <name val="TimesNewRomanPS"/>
      <family val="0"/>
    </font>
    <font>
      <b/>
      <i/>
      <sz val="14"/>
      <name val="TimesNewRomanPS"/>
      <family val="0"/>
    </font>
    <font>
      <b/>
      <sz val="14"/>
      <name val="TimesNewRomanPS"/>
      <family val="0"/>
    </font>
    <font>
      <sz val="14"/>
      <name val="Helvetica 65"/>
      <family val="0"/>
    </font>
    <font>
      <sz val="11"/>
      <name val="Helvetica 65"/>
      <family val="0"/>
    </font>
    <font>
      <vertAlign val="superscript"/>
      <sz val="11"/>
      <name val="TimesNewRomanPS"/>
      <family val="0"/>
    </font>
    <font>
      <b/>
      <vertAlign val="superscript"/>
      <sz val="11"/>
      <name val="TimesNewRomanPS"/>
      <family val="0"/>
    </font>
    <font>
      <b/>
      <sz val="14"/>
      <name val="Helvetica 65"/>
      <family val="0"/>
    </font>
    <font>
      <b/>
      <sz val="11"/>
      <color indexed="17"/>
      <name val="Arial"/>
      <family val="2"/>
    </font>
    <font>
      <b/>
      <sz val="11"/>
      <color indexed="61"/>
      <name val="Helvetica 65"/>
      <family val="0"/>
    </font>
    <font>
      <b/>
      <sz val="11"/>
      <color indexed="18"/>
      <name val="Helvetica 65"/>
      <family val="0"/>
    </font>
    <font>
      <b/>
      <sz val="12"/>
      <color indexed="53"/>
      <name val="Helvetica 65"/>
      <family val="0"/>
    </font>
    <font>
      <b/>
      <sz val="11"/>
      <color indexed="40"/>
      <name val="Helvetica 65"/>
      <family val="0"/>
    </font>
    <font>
      <b/>
      <sz val="11"/>
      <color indexed="43"/>
      <name val="Arial"/>
      <family val="2"/>
    </font>
    <font>
      <sz val="10"/>
      <name val="Arial"/>
      <family val="0"/>
    </font>
    <font>
      <u val="single"/>
      <sz val="10"/>
      <color indexed="36"/>
      <name val="Arial"/>
      <family val="0"/>
    </font>
    <font>
      <u val="single"/>
      <sz val="10"/>
      <color indexed="12"/>
      <name val="Arial"/>
      <family val="0"/>
    </font>
    <font>
      <b/>
      <sz val="11"/>
      <name val="Helvetica 65"/>
      <family val="0"/>
    </font>
    <font>
      <sz val="11"/>
      <color indexed="9"/>
      <name val="Helvetica 65"/>
      <family val="0"/>
    </font>
    <font>
      <sz val="11"/>
      <color indexed="9"/>
      <name val="TimesNewRomanPS"/>
      <family val="0"/>
    </font>
    <font>
      <b/>
      <sz val="11"/>
      <color indexed="48"/>
      <name val="Helvetica 65"/>
      <family val="0"/>
    </font>
    <font>
      <b/>
      <sz val="11"/>
      <color indexed="50"/>
      <name val="Arial"/>
      <family val="2"/>
    </font>
    <font>
      <b/>
      <sz val="11"/>
      <color indexed="57"/>
      <name val="Arial"/>
      <family val="2"/>
    </font>
    <font>
      <b/>
      <sz val="11"/>
      <color indexed="49"/>
      <name val="Arial"/>
      <family val="2"/>
    </font>
    <font>
      <sz val="14"/>
      <color indexed="9"/>
      <name val="Helvetica 65"/>
      <family val="0"/>
    </font>
    <font>
      <sz val="14"/>
      <color indexed="9"/>
      <name val="TimesNewRomanPS"/>
      <family val="0"/>
    </font>
    <font>
      <b/>
      <sz val="14"/>
      <color indexed="9"/>
      <name val="TimesNewRomanPS"/>
      <family val="0"/>
    </font>
    <font>
      <b/>
      <i/>
      <sz val="14"/>
      <color indexed="9"/>
      <name val="TimesNewRomanPS"/>
      <family val="0"/>
    </font>
    <font>
      <b/>
      <sz val="12"/>
      <name val="TimesNewRomanPS"/>
      <family val="0"/>
    </font>
    <font>
      <sz val="12"/>
      <name val="TimesNewRomanPS"/>
      <family val="0"/>
    </font>
    <font>
      <u val="single"/>
      <sz val="12"/>
      <name val="TimesNewRomanPS"/>
      <family val="0"/>
    </font>
    <font>
      <b/>
      <u val="single"/>
      <sz val="12"/>
      <name val="TimesNewRomanPS"/>
      <family val="0"/>
    </font>
    <font>
      <b/>
      <sz val="11"/>
      <color indexed="54"/>
      <name val="Helvetica 65"/>
      <family val="0"/>
    </font>
    <font>
      <sz val="10"/>
      <color indexed="60"/>
      <name val="Arial"/>
      <family val="0"/>
    </font>
    <font>
      <b/>
      <sz val="11"/>
      <color indexed="60"/>
      <name val="Arial"/>
      <family val="2"/>
    </font>
    <font>
      <sz val="9"/>
      <color indexed="9"/>
      <name val="TimesNewRomanPS"/>
      <family val="0"/>
    </font>
    <font>
      <b/>
      <sz val="14"/>
      <color indexed="9"/>
      <name val="Helvetica 65"/>
      <family val="0"/>
    </font>
    <font>
      <b/>
      <sz val="14"/>
      <color indexed="20"/>
      <name val="Helvetica 65"/>
      <family val="0"/>
    </font>
    <font>
      <vertAlign val="superscript"/>
      <sz val="9"/>
      <name val="Helvetica 65"/>
      <family val="0"/>
    </font>
    <font>
      <vertAlign val="superscript"/>
      <sz val="12"/>
      <name val="TimesNewRomanPS"/>
      <family val="0"/>
    </font>
    <font>
      <b/>
      <sz val="16"/>
      <name val="TimesNewRomanPS"/>
      <family val="0"/>
    </font>
    <font>
      <sz val="16"/>
      <name val="TimesNewRomanPS"/>
      <family val="0"/>
    </font>
    <font>
      <sz val="16"/>
      <name val="Helvetica 65"/>
      <family val="0"/>
    </font>
    <font>
      <b/>
      <i/>
      <sz val="16"/>
      <name val="TimesNewRomanPS"/>
      <family val="0"/>
    </font>
    <font>
      <vertAlign val="superscript"/>
      <sz val="14"/>
      <name val="TimesNewRomanPS"/>
      <family val="0"/>
    </font>
    <font>
      <b/>
      <sz val="16"/>
      <color indexed="9"/>
      <name val="Helvetica 65"/>
      <family val="0"/>
    </font>
    <font>
      <sz val="16"/>
      <color indexed="9"/>
      <name val="TimesNewRomanP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gray0625">
        <bgColor indexed="22"/>
      </patternFill>
    </fill>
    <fill>
      <patternFill patternType="gray0625">
        <bgColor indexed="9"/>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style="thin"/>
      <right style="medium"/>
      <top style="thin"/>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color indexed="8"/>
      </left>
      <right style="thin">
        <color indexed="8"/>
      </right>
      <top>
        <color indexed="63"/>
      </top>
      <bottom>
        <color indexed="63"/>
      </bottom>
    </border>
    <border>
      <left style="thin"/>
      <right style="thin">
        <color indexed="8"/>
      </right>
      <top>
        <color indexed="63"/>
      </top>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style="thin"/>
    </border>
    <border>
      <left style="medium"/>
      <right style="thin"/>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style="thin"/>
    </border>
    <border>
      <left>
        <color indexed="63"/>
      </left>
      <right>
        <color indexed="63"/>
      </right>
      <top style="medium"/>
      <bottom style="medium"/>
    </border>
    <border>
      <left>
        <color indexed="63"/>
      </left>
      <right style="dotted"/>
      <top style="medium"/>
      <bottom style="thin"/>
    </border>
    <border>
      <left>
        <color indexed="63"/>
      </left>
      <right style="dotted"/>
      <top style="thin"/>
      <bottom style="thin"/>
    </border>
    <border>
      <left>
        <color indexed="63"/>
      </left>
      <right style="dotted"/>
      <top>
        <color indexed="63"/>
      </top>
      <bottom>
        <color indexed="63"/>
      </bottom>
    </border>
    <border>
      <left style="thin">
        <color indexed="8"/>
      </left>
      <right style="medium"/>
      <top>
        <color indexed="63"/>
      </top>
      <bottom>
        <color indexed="63"/>
      </bottom>
    </border>
    <border>
      <left style="thin"/>
      <right style="dashed"/>
      <top>
        <color indexed="63"/>
      </top>
      <bottom>
        <color indexed="63"/>
      </bottom>
    </border>
    <border>
      <left>
        <color indexed="63"/>
      </left>
      <right style="medium"/>
      <top>
        <color indexed="63"/>
      </top>
      <bottom>
        <color indexed="63"/>
      </bottom>
    </border>
    <border>
      <left>
        <color indexed="63"/>
      </left>
      <right style="thin">
        <color indexed="8"/>
      </right>
      <top>
        <color indexed="63"/>
      </top>
      <bottom>
        <color indexed="63"/>
      </bottom>
    </border>
    <border>
      <left style="dashed"/>
      <right style="thin">
        <color indexed="8"/>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thin"/>
      <right style="thin">
        <color indexed="8"/>
      </right>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thin"/>
    </border>
    <border>
      <left style="thin">
        <color indexed="8"/>
      </left>
      <right style="thin">
        <color indexed="8"/>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medium"/>
    </border>
    <border>
      <left style="thin">
        <color indexed="8"/>
      </left>
      <right style="medium"/>
      <top>
        <color indexed="63"/>
      </top>
      <bottom style="thin"/>
    </border>
    <border>
      <left style="medium"/>
      <right style="thin">
        <color indexed="8"/>
      </right>
      <top>
        <color indexed="63"/>
      </top>
      <bottom>
        <color indexed="63"/>
      </bottom>
    </border>
    <border>
      <left style="medium"/>
      <right>
        <color indexed="63"/>
      </right>
      <top style="thin"/>
      <bottom style="thin"/>
    </border>
    <border>
      <left style="medium"/>
      <right style="thin">
        <color indexed="8"/>
      </right>
      <top>
        <color indexed="63"/>
      </top>
      <bottom style="thin"/>
    </border>
    <border>
      <left style="thin">
        <color indexed="8"/>
      </left>
      <right>
        <color indexed="63"/>
      </right>
      <top>
        <color indexed="63"/>
      </top>
      <bottom>
        <color indexed="63"/>
      </bottom>
    </border>
    <border>
      <left>
        <color indexed="63"/>
      </left>
      <right>
        <color indexed="63"/>
      </right>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4" fontId="28"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28" fillId="0" borderId="0" applyFont="0" applyFill="0" applyBorder="0" applyAlignment="0" applyProtection="0"/>
    <xf numFmtId="0" fontId="83" fillId="0" borderId="0" applyNumberFormat="0" applyFill="0" applyBorder="0" applyAlignment="0" applyProtection="0"/>
    <xf numFmtId="0" fontId="29"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30"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28"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66">
    <xf numFmtId="0" fontId="0" fillId="0" borderId="0" xfId="0" applyAlignment="1">
      <alignment/>
    </xf>
    <xf numFmtId="0" fontId="16" fillId="33" borderId="0" xfId="0" applyFont="1" applyFill="1" applyAlignment="1">
      <alignment horizontal="left" vertical="center"/>
    </xf>
    <xf numFmtId="0" fontId="15" fillId="33" borderId="0" xfId="0" applyFont="1" applyFill="1" applyBorder="1" applyAlignment="1">
      <alignment horizontal="left" vertical="center"/>
    </xf>
    <xf numFmtId="0" fontId="6" fillId="33" borderId="0" xfId="0" applyFont="1" applyFill="1" applyAlignment="1">
      <alignment horizontal="center" vertical="center"/>
    </xf>
    <xf numFmtId="0" fontId="15" fillId="33" borderId="0" xfId="0" applyFont="1" applyFill="1" applyAlignment="1">
      <alignment horizontal="right" vertical="center"/>
    </xf>
    <xf numFmtId="0" fontId="17" fillId="33" borderId="0" xfId="0" applyFont="1" applyFill="1" applyAlignment="1">
      <alignment vertical="center"/>
    </xf>
    <xf numFmtId="0" fontId="6" fillId="33" borderId="0" xfId="0" applyFont="1" applyFill="1" applyAlignment="1">
      <alignment horizontal="centerContinuous" vertical="center"/>
    </xf>
    <xf numFmtId="0" fontId="17" fillId="33" borderId="0" xfId="0" applyFont="1" applyFill="1" applyBorder="1" applyAlignment="1">
      <alignment vertical="center"/>
    </xf>
    <xf numFmtId="0" fontId="16" fillId="33" borderId="0" xfId="0" applyFont="1" applyFill="1" applyBorder="1" applyAlignment="1">
      <alignment horizontal="centerContinuous" vertical="center"/>
    </xf>
    <xf numFmtId="0" fontId="17" fillId="33" borderId="0" xfId="0" applyFont="1" applyFill="1" applyBorder="1" applyAlignment="1">
      <alignment horizontal="centerContinuous" vertical="center"/>
    </xf>
    <xf numFmtId="0" fontId="0" fillId="33" borderId="0" xfId="0" applyFill="1" applyAlignment="1">
      <alignmen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18" fillId="33" borderId="0" xfId="0" applyFont="1" applyFill="1" applyAlignment="1">
      <alignment vertical="center"/>
    </xf>
    <xf numFmtId="0" fontId="8" fillId="33" borderId="13" xfId="0" applyFont="1" applyFill="1" applyBorder="1" applyAlignment="1">
      <alignment horizontal="centerContinuous" vertical="center" wrapText="1"/>
    </xf>
    <xf numFmtId="0" fontId="8" fillId="33" borderId="14" xfId="0" applyFont="1" applyFill="1" applyBorder="1" applyAlignment="1">
      <alignment horizontal="centerContinuous" vertical="top" wrapText="1"/>
    </xf>
    <xf numFmtId="0" fontId="8" fillId="33" borderId="15" xfId="0" applyFont="1" applyFill="1" applyBorder="1" applyAlignment="1">
      <alignment horizontal="centerContinuous" vertical="center" wrapText="1"/>
    </xf>
    <xf numFmtId="0" fontId="12" fillId="33" borderId="16" xfId="0" applyFont="1" applyFill="1" applyBorder="1" applyAlignment="1">
      <alignment horizontal="center" vertical="center"/>
    </xf>
    <xf numFmtId="0" fontId="10" fillId="33" borderId="17" xfId="0" applyFont="1" applyFill="1" applyBorder="1" applyAlignment="1">
      <alignment vertical="center"/>
    </xf>
    <xf numFmtId="0" fontId="12" fillId="33" borderId="0" xfId="0" applyFont="1" applyFill="1" applyBorder="1" applyAlignment="1">
      <alignment vertical="center"/>
    </xf>
    <xf numFmtId="0" fontId="10" fillId="33" borderId="0" xfId="0" applyFont="1" applyFill="1" applyBorder="1" applyAlignment="1">
      <alignment vertical="center"/>
    </xf>
    <xf numFmtId="0" fontId="18" fillId="33" borderId="0" xfId="0" applyFont="1" applyFill="1" applyBorder="1" applyAlignment="1">
      <alignment vertical="center"/>
    </xf>
    <xf numFmtId="0" fontId="8" fillId="33" borderId="17" xfId="0" applyFont="1" applyFill="1" applyBorder="1" applyAlignment="1">
      <alignment vertical="center"/>
    </xf>
    <xf numFmtId="0" fontId="8" fillId="33" borderId="0" xfId="0" applyFont="1" applyFill="1" applyBorder="1" applyAlignment="1">
      <alignment vertical="center"/>
    </xf>
    <xf numFmtId="0" fontId="8" fillId="33" borderId="17" xfId="0" applyFont="1" applyFill="1" applyBorder="1" applyAlignment="1" quotePrefix="1">
      <alignment vertical="center"/>
    </xf>
    <xf numFmtId="0" fontId="11" fillId="33" borderId="17" xfId="0" applyFont="1" applyFill="1" applyBorder="1" applyAlignment="1">
      <alignment vertical="center"/>
    </xf>
    <xf numFmtId="0" fontId="8" fillId="33" borderId="0" xfId="0" applyFont="1" applyFill="1" applyBorder="1" applyAlignment="1">
      <alignment horizontal="left" vertical="center"/>
    </xf>
    <xf numFmtId="0" fontId="11" fillId="33" borderId="13" xfId="0" applyFont="1" applyFill="1" applyBorder="1" applyAlignment="1">
      <alignment vertical="center"/>
    </xf>
    <xf numFmtId="0" fontId="8" fillId="33" borderId="14" xfId="0" applyFont="1" applyFill="1" applyBorder="1" applyAlignment="1">
      <alignment horizontal="left" vertical="center"/>
    </xf>
    <xf numFmtId="0" fontId="12" fillId="33" borderId="14" xfId="0" applyFont="1" applyFill="1" applyBorder="1" applyAlignment="1">
      <alignment vertical="center"/>
    </xf>
    <xf numFmtId="0" fontId="8" fillId="33" borderId="0" xfId="0" applyFont="1" applyFill="1" applyAlignment="1">
      <alignment vertical="center"/>
    </xf>
    <xf numFmtId="0" fontId="19" fillId="33" borderId="0" xfId="0" applyFont="1" applyFill="1" applyBorder="1" applyAlignment="1">
      <alignment vertical="center"/>
    </xf>
    <xf numFmtId="0" fontId="5" fillId="33" borderId="0" xfId="0" applyFont="1" applyFill="1" applyBorder="1" applyAlignment="1">
      <alignment vertical="center"/>
    </xf>
    <xf numFmtId="0" fontId="4" fillId="33" borderId="0" xfId="0" applyFont="1" applyFill="1" applyAlignment="1">
      <alignment vertical="center"/>
    </xf>
    <xf numFmtId="0" fontId="0" fillId="33" borderId="0" xfId="0" applyFill="1" applyAlignment="1">
      <alignment/>
    </xf>
    <xf numFmtId="0" fontId="8" fillId="33" borderId="14" xfId="0" applyFont="1" applyFill="1" applyBorder="1" applyAlignment="1">
      <alignment horizontal="centerContinuous" vertical="center" wrapText="1"/>
    </xf>
    <xf numFmtId="0" fontId="8" fillId="33" borderId="14" xfId="0" applyFont="1" applyFill="1" applyBorder="1" applyAlignment="1">
      <alignment vertical="center"/>
    </xf>
    <xf numFmtId="0" fontId="8" fillId="33" borderId="10" xfId="0" applyFont="1" applyFill="1" applyBorder="1" applyAlignment="1">
      <alignment horizontal="centerContinuous" vertical="center" wrapText="1"/>
    </xf>
    <xf numFmtId="0" fontId="8" fillId="33" borderId="11" xfId="0" applyFont="1" applyFill="1" applyBorder="1" applyAlignment="1">
      <alignment horizontal="centerContinuous" vertical="center" wrapText="1"/>
    </xf>
    <xf numFmtId="0" fontId="12" fillId="33" borderId="18" xfId="0" applyFont="1" applyFill="1" applyBorder="1" applyAlignment="1">
      <alignment horizontal="centerContinuous" vertical="center"/>
    </xf>
    <xf numFmtId="0" fontId="8" fillId="33" borderId="19"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12" fillId="33" borderId="11" xfId="0" applyFont="1" applyFill="1" applyBorder="1" applyAlignment="1">
      <alignment horizontal="centerContinuous" wrapText="1"/>
    </xf>
    <xf numFmtId="0" fontId="12" fillId="33" borderId="21" xfId="0" applyFont="1" applyFill="1" applyBorder="1" applyAlignment="1">
      <alignment horizontal="center" wrapText="1"/>
    </xf>
    <xf numFmtId="0" fontId="12" fillId="33" borderId="16" xfId="0" applyFont="1" applyFill="1" applyBorder="1" applyAlignment="1">
      <alignment horizontal="centerContinuous" vertical="center" wrapText="1"/>
    </xf>
    <xf numFmtId="0" fontId="12" fillId="33" borderId="14" xfId="0" applyFont="1" applyFill="1" applyBorder="1" applyAlignment="1">
      <alignment horizontal="centerContinuous" vertical="top" wrapText="1"/>
    </xf>
    <xf numFmtId="0" fontId="12" fillId="33" borderId="22" xfId="0" applyFont="1" applyFill="1" applyBorder="1" applyAlignment="1">
      <alignment horizontal="centerContinuous" vertical="top" wrapText="1"/>
    </xf>
    <xf numFmtId="0" fontId="18" fillId="33" borderId="11" xfId="0" applyFont="1" applyFill="1" applyBorder="1" applyAlignment="1">
      <alignment horizontal="centerContinuous" vertical="center"/>
    </xf>
    <xf numFmtId="0" fontId="12" fillId="33" borderId="19" xfId="0" applyFont="1" applyFill="1" applyBorder="1" applyAlignment="1">
      <alignment horizontal="centerContinuous" vertical="center"/>
    </xf>
    <xf numFmtId="0" fontId="12" fillId="33" borderId="20" xfId="0" applyFont="1" applyFill="1" applyBorder="1" applyAlignment="1">
      <alignment horizontal="centerContinuous" vertical="center" wrapText="1"/>
    </xf>
    <xf numFmtId="0" fontId="8" fillId="33" borderId="23" xfId="0" applyFont="1" applyFill="1" applyBorder="1" applyAlignment="1">
      <alignment horizontal="centerContinuous" vertical="center"/>
    </xf>
    <xf numFmtId="0" fontId="12" fillId="33" borderId="24" xfId="0" applyFont="1" applyFill="1" applyBorder="1" applyAlignment="1">
      <alignment horizontal="centerContinuous" vertical="center" wrapText="1"/>
    </xf>
    <xf numFmtId="0" fontId="8" fillId="33" borderId="0" xfId="0" applyFont="1" applyFill="1" applyBorder="1" applyAlignment="1" quotePrefix="1">
      <alignment horizontal="left" vertical="center"/>
    </xf>
    <xf numFmtId="0" fontId="16" fillId="34" borderId="0" xfId="0" applyFont="1" applyFill="1" applyAlignment="1">
      <alignment horizontal="left" vertical="center"/>
    </xf>
    <xf numFmtId="0" fontId="15" fillId="34" borderId="0" xfId="0" applyFont="1" applyFill="1" applyBorder="1" applyAlignment="1">
      <alignment horizontal="left" vertical="center"/>
    </xf>
    <xf numFmtId="0" fontId="6" fillId="34" borderId="0" xfId="0" applyFont="1" applyFill="1" applyAlignment="1">
      <alignment horizontal="center" vertical="center"/>
    </xf>
    <xf numFmtId="0" fontId="15" fillId="34" borderId="0" xfId="0" applyFont="1" applyFill="1" applyAlignment="1">
      <alignment horizontal="right" vertical="center"/>
    </xf>
    <xf numFmtId="0" fontId="17" fillId="34" borderId="0" xfId="0" applyFont="1" applyFill="1" applyAlignment="1">
      <alignment vertical="center"/>
    </xf>
    <xf numFmtId="0" fontId="6" fillId="34" borderId="0" xfId="0" applyFont="1" applyFill="1" applyBorder="1" applyAlignment="1">
      <alignment vertical="center"/>
    </xf>
    <xf numFmtId="0" fontId="6" fillId="34" borderId="0" xfId="0" applyFont="1" applyFill="1" applyBorder="1" applyAlignment="1">
      <alignment horizontal="centerContinuous" vertical="center"/>
    </xf>
    <xf numFmtId="0" fontId="6" fillId="34" borderId="0" xfId="0" applyFont="1" applyFill="1" applyAlignment="1">
      <alignment horizontal="centerContinuous" vertical="center"/>
    </xf>
    <xf numFmtId="0" fontId="16" fillId="34" borderId="0" xfId="0" applyFont="1" applyFill="1" applyAlignment="1">
      <alignment horizontal="centerContinuous" vertical="center"/>
    </xf>
    <xf numFmtId="0" fontId="17" fillId="34" borderId="0" xfId="0" applyFont="1" applyFill="1" applyBorder="1" applyAlignment="1">
      <alignment vertical="center"/>
    </xf>
    <xf numFmtId="0" fontId="16" fillId="34" borderId="0" xfId="0" applyFont="1" applyFill="1" applyBorder="1" applyAlignment="1">
      <alignment horizontal="centerContinuous" vertical="center"/>
    </xf>
    <xf numFmtId="0" fontId="17" fillId="34" borderId="0" xfId="0" applyFont="1" applyFill="1" applyBorder="1" applyAlignment="1">
      <alignment horizontal="centerContinuous" vertical="center"/>
    </xf>
    <xf numFmtId="0" fontId="15" fillId="34" borderId="0" xfId="0" applyFont="1" applyFill="1" applyAlignment="1">
      <alignment horizontal="centerContinuous" vertical="center"/>
    </xf>
    <xf numFmtId="0" fontId="9" fillId="34" borderId="0" xfId="0" applyFont="1" applyFill="1" applyBorder="1" applyAlignment="1">
      <alignment horizontal="centerContinuous" vertical="center"/>
    </xf>
    <xf numFmtId="0" fontId="13" fillId="34" borderId="0" xfId="0" applyFont="1" applyFill="1" applyAlignment="1">
      <alignment horizontal="centerContinuous" vertical="center"/>
    </xf>
    <xf numFmtId="0" fontId="4" fillId="34" borderId="0" xfId="0" applyFont="1" applyFill="1" applyAlignment="1">
      <alignment horizontal="centerContinuous" vertical="center"/>
    </xf>
    <xf numFmtId="0" fontId="5" fillId="34" borderId="0" xfId="0" applyFont="1" applyFill="1" applyAlignment="1">
      <alignment horizontal="centerContinuous" vertical="center"/>
    </xf>
    <xf numFmtId="0" fontId="0" fillId="34" borderId="0" xfId="0" applyFill="1" applyAlignment="1">
      <alignment vertical="center"/>
    </xf>
    <xf numFmtId="0" fontId="8" fillId="34" borderId="10" xfId="0" applyFont="1" applyFill="1" applyBorder="1" applyAlignment="1">
      <alignment vertical="center"/>
    </xf>
    <xf numFmtId="0" fontId="8" fillId="34" borderId="11" xfId="0" applyFont="1" applyFill="1" applyBorder="1" applyAlignment="1">
      <alignment vertical="center"/>
    </xf>
    <xf numFmtId="0" fontId="8" fillId="34" borderId="12" xfId="0" applyFont="1" applyFill="1" applyBorder="1" applyAlignment="1">
      <alignment vertical="center"/>
    </xf>
    <xf numFmtId="0" fontId="18" fillId="34" borderId="0" xfId="0" applyFont="1" applyFill="1" applyAlignment="1">
      <alignment vertical="center"/>
    </xf>
    <xf numFmtId="0" fontId="8" fillId="34" borderId="13" xfId="0" applyFont="1" applyFill="1" applyBorder="1" applyAlignment="1">
      <alignment horizontal="centerContinuous" vertical="center" wrapText="1"/>
    </xf>
    <xf numFmtId="0" fontId="8" fillId="34" borderId="14" xfId="0" applyFont="1" applyFill="1" applyBorder="1" applyAlignment="1">
      <alignment horizontal="centerContinuous" vertical="top" wrapText="1"/>
    </xf>
    <xf numFmtId="0" fontId="8" fillId="34" borderId="15" xfId="0" applyFont="1" applyFill="1" applyBorder="1" applyAlignment="1">
      <alignment horizontal="centerContinuous" vertical="center" wrapText="1"/>
    </xf>
    <xf numFmtId="0" fontId="12" fillId="34" borderId="16" xfId="0" applyFont="1" applyFill="1" applyBorder="1" applyAlignment="1">
      <alignment horizontal="center" vertical="center"/>
    </xf>
    <xf numFmtId="0" fontId="10" fillId="34" borderId="17" xfId="0" applyFont="1" applyFill="1" applyBorder="1" applyAlignment="1">
      <alignment vertical="center"/>
    </xf>
    <xf numFmtId="0" fontId="12" fillId="34" borderId="0" xfId="0" applyFont="1" applyFill="1" applyBorder="1" applyAlignment="1">
      <alignment vertical="center"/>
    </xf>
    <xf numFmtId="0" fontId="10" fillId="34" borderId="0" xfId="0" applyFont="1" applyFill="1" applyBorder="1" applyAlignment="1">
      <alignment vertical="center"/>
    </xf>
    <xf numFmtId="0" fontId="8" fillId="34" borderId="25" xfId="0" applyFont="1" applyFill="1" applyBorder="1" applyAlignment="1">
      <alignment horizontal="center" vertical="center"/>
    </xf>
    <xf numFmtId="0" fontId="18" fillId="34" borderId="0" xfId="0" applyFont="1" applyFill="1" applyBorder="1" applyAlignment="1">
      <alignment vertical="center"/>
    </xf>
    <xf numFmtId="0" fontId="8" fillId="34" borderId="17" xfId="0" applyFont="1" applyFill="1" applyBorder="1" applyAlignment="1">
      <alignment vertical="center"/>
    </xf>
    <xf numFmtId="0" fontId="8" fillId="34" borderId="0" xfId="0" applyFont="1" applyFill="1" applyBorder="1" applyAlignment="1" quotePrefix="1">
      <alignment horizontal="left" vertical="center"/>
    </xf>
    <xf numFmtId="0" fontId="8" fillId="34" borderId="0" xfId="0" applyFont="1" applyFill="1" applyBorder="1" applyAlignment="1">
      <alignment vertical="center"/>
    </xf>
    <xf numFmtId="0" fontId="8" fillId="34" borderId="17" xfId="0" applyFont="1" applyFill="1" applyBorder="1" applyAlignment="1" quotePrefix="1">
      <alignment vertical="center"/>
    </xf>
    <xf numFmtId="0" fontId="18" fillId="35" borderId="25" xfId="0" applyFont="1" applyFill="1" applyBorder="1" applyAlignment="1">
      <alignment horizontal="center" vertical="center"/>
    </xf>
    <xf numFmtId="0" fontId="8" fillId="34" borderId="0" xfId="0" applyFont="1" applyFill="1" applyBorder="1" applyAlignment="1" quotePrefix="1">
      <alignment vertical="center"/>
    </xf>
    <xf numFmtId="0" fontId="18" fillId="34" borderId="25" xfId="0" applyFont="1" applyFill="1" applyBorder="1" applyAlignment="1">
      <alignment horizontal="center" vertical="center"/>
    </xf>
    <xf numFmtId="0" fontId="11" fillId="34" borderId="17" xfId="0" applyFont="1" applyFill="1" applyBorder="1" applyAlignment="1">
      <alignment vertical="center"/>
    </xf>
    <xf numFmtId="0" fontId="11" fillId="34" borderId="0" xfId="0" applyFont="1" applyFill="1" applyBorder="1" applyAlignment="1">
      <alignment vertical="center"/>
    </xf>
    <xf numFmtId="0" fontId="8" fillId="34" borderId="0" xfId="0" applyFont="1" applyFill="1" applyBorder="1" applyAlignment="1">
      <alignment horizontal="left" vertical="center"/>
    </xf>
    <xf numFmtId="0" fontId="11" fillId="34" borderId="13" xfId="0" applyFont="1" applyFill="1" applyBorder="1" applyAlignment="1">
      <alignment vertical="center"/>
    </xf>
    <xf numFmtId="0" fontId="8" fillId="34" borderId="14" xfId="0" applyFont="1" applyFill="1" applyBorder="1" applyAlignment="1">
      <alignment horizontal="left" vertical="center"/>
    </xf>
    <xf numFmtId="0" fontId="12" fillId="34" borderId="14" xfId="0" applyFont="1" applyFill="1" applyBorder="1" applyAlignment="1">
      <alignment vertical="center"/>
    </xf>
    <xf numFmtId="0" fontId="8" fillId="34" borderId="0" xfId="0" applyFont="1" applyFill="1" applyAlignment="1">
      <alignment vertical="center"/>
    </xf>
    <xf numFmtId="0" fontId="19" fillId="34" borderId="0" xfId="0" applyFont="1" applyFill="1" applyBorder="1" applyAlignment="1">
      <alignment vertical="center"/>
    </xf>
    <xf numFmtId="0" fontId="5" fillId="34" borderId="0" xfId="0" applyFont="1" applyFill="1" applyBorder="1" applyAlignment="1">
      <alignment vertical="center"/>
    </xf>
    <xf numFmtId="0" fontId="4" fillId="34" borderId="0" xfId="0" applyFont="1" applyFill="1" applyAlignment="1">
      <alignment vertical="center"/>
    </xf>
    <xf numFmtId="0" fontId="0" fillId="34" borderId="0" xfId="0" applyFill="1" applyAlignment="1">
      <alignment/>
    </xf>
    <xf numFmtId="0" fontId="21" fillId="36" borderId="26" xfId="0" applyFont="1" applyFill="1" applyBorder="1" applyAlignment="1">
      <alignment vertical="center"/>
    </xf>
    <xf numFmtId="0" fontId="21" fillId="36" borderId="27" xfId="0" applyFont="1" applyFill="1" applyBorder="1" applyAlignment="1">
      <alignment horizontal="center" vertical="center"/>
    </xf>
    <xf numFmtId="3" fontId="22" fillId="34" borderId="28" xfId="0" applyNumberFormat="1" applyFont="1" applyFill="1" applyBorder="1" applyAlignment="1" applyProtection="1">
      <alignment horizontal="center" vertical="center"/>
      <protection locked="0"/>
    </xf>
    <xf numFmtId="0" fontId="15" fillId="33" borderId="0" xfId="0" applyFont="1" applyFill="1" applyAlignment="1">
      <alignment horizontal="center" vertical="center"/>
    </xf>
    <xf numFmtId="3" fontId="18" fillId="34" borderId="25" xfId="0" applyNumberFormat="1" applyFont="1" applyFill="1" applyBorder="1" applyAlignment="1" quotePrefix="1">
      <alignment horizontal="center" vertical="center"/>
    </xf>
    <xf numFmtId="3" fontId="18" fillId="35" borderId="25" xfId="0" applyNumberFormat="1" applyFont="1" applyFill="1" applyBorder="1" applyAlignment="1">
      <alignment horizontal="center" vertical="center"/>
    </xf>
    <xf numFmtId="3" fontId="18" fillId="34" borderId="25" xfId="0" applyNumberFormat="1" applyFont="1" applyFill="1" applyBorder="1" applyAlignment="1">
      <alignment horizontal="center" vertical="center"/>
    </xf>
    <xf numFmtId="3" fontId="8" fillId="34" borderId="25" xfId="0" applyNumberFormat="1" applyFont="1" applyFill="1" applyBorder="1" applyAlignment="1">
      <alignment horizontal="center" vertical="center"/>
    </xf>
    <xf numFmtId="3" fontId="18" fillId="34" borderId="22" xfId="0" applyNumberFormat="1" applyFont="1" applyFill="1" applyBorder="1" applyAlignment="1" quotePrefix="1">
      <alignment horizontal="center" vertical="center"/>
    </xf>
    <xf numFmtId="3" fontId="17" fillId="34" borderId="0" xfId="0" applyNumberFormat="1" applyFont="1" applyFill="1" applyAlignment="1">
      <alignment vertical="center"/>
    </xf>
    <xf numFmtId="3" fontId="23" fillId="34" borderId="28" xfId="0" applyNumberFormat="1" applyFont="1" applyFill="1" applyBorder="1" applyAlignment="1" applyProtection="1">
      <alignment horizontal="center" vertical="center"/>
      <protection locked="0"/>
    </xf>
    <xf numFmtId="3" fontId="6" fillId="34" borderId="0" xfId="0" applyNumberFormat="1" applyFont="1" applyFill="1" applyAlignment="1">
      <alignment horizontal="centerContinuous" vertical="center"/>
    </xf>
    <xf numFmtId="3" fontId="24" fillId="34" borderId="28" xfId="0" applyNumberFormat="1" applyFont="1" applyFill="1" applyBorder="1" applyAlignment="1" applyProtection="1">
      <alignment horizontal="center" vertical="center"/>
      <protection locked="0"/>
    </xf>
    <xf numFmtId="3" fontId="25" fillId="34" borderId="28" xfId="0" applyNumberFormat="1" applyFont="1" applyFill="1" applyBorder="1" applyAlignment="1" applyProtection="1">
      <alignment horizontal="center" vertical="center"/>
      <protection locked="0"/>
    </xf>
    <xf numFmtId="3" fontId="25" fillId="34" borderId="29" xfId="0" applyNumberFormat="1" applyFont="1" applyFill="1" applyBorder="1" applyAlignment="1" applyProtection="1">
      <alignment horizontal="center" vertical="center"/>
      <protection locked="0"/>
    </xf>
    <xf numFmtId="3" fontId="23" fillId="34" borderId="25" xfId="0" applyNumberFormat="1" applyFont="1" applyFill="1" applyBorder="1" applyAlignment="1" quotePrefix="1">
      <alignment horizontal="center" vertical="center"/>
    </xf>
    <xf numFmtId="3" fontId="26" fillId="34" borderId="25" xfId="0" applyNumberFormat="1" applyFont="1" applyFill="1" applyBorder="1" applyAlignment="1" quotePrefix="1">
      <alignment horizontal="center" vertical="center"/>
    </xf>
    <xf numFmtId="0" fontId="0" fillId="33" borderId="0" xfId="0" applyFill="1" applyBorder="1" applyAlignment="1">
      <alignment/>
    </xf>
    <xf numFmtId="0" fontId="6" fillId="34" borderId="0" xfId="0" applyFont="1" applyFill="1" applyBorder="1" applyAlignment="1">
      <alignment horizontal="center" vertical="center"/>
    </xf>
    <xf numFmtId="0" fontId="16" fillId="34" borderId="0" xfId="0" applyFont="1" applyFill="1" applyBorder="1" applyAlignment="1">
      <alignment horizontal="center" vertical="center"/>
    </xf>
    <xf numFmtId="0" fontId="15" fillId="34" borderId="0" xfId="0" applyFont="1" applyFill="1" applyAlignment="1">
      <alignment horizontal="center" vertical="center"/>
    </xf>
    <xf numFmtId="0" fontId="12" fillId="34" borderId="0" xfId="0" applyFont="1" applyFill="1" applyBorder="1" applyAlignment="1">
      <alignment horizontal="centerContinuous" vertical="center"/>
    </xf>
    <xf numFmtId="0" fontId="7" fillId="34" borderId="0" xfId="0" applyFont="1" applyFill="1" applyAlignment="1">
      <alignment horizontal="centerContinuous" vertical="center"/>
    </xf>
    <xf numFmtId="0" fontId="8" fillId="34" borderId="0" xfId="0" applyFont="1" applyFill="1" applyAlignment="1">
      <alignment horizontal="centerContinuous" vertical="center"/>
    </xf>
    <xf numFmtId="0" fontId="13" fillId="34" borderId="0" xfId="0" applyFont="1" applyFill="1" applyAlignment="1">
      <alignment horizontal="center" vertical="center"/>
    </xf>
    <xf numFmtId="0" fontId="18" fillId="34" borderId="21" xfId="0" applyFont="1" applyFill="1" applyBorder="1" applyAlignment="1">
      <alignment horizontal="centerContinuous" vertical="center"/>
    </xf>
    <xf numFmtId="0" fontId="8" fillId="34" borderId="14" xfId="0" applyFont="1" applyFill="1" applyBorder="1" applyAlignment="1">
      <alignment horizontal="centerContinuous" vertical="center" wrapText="1"/>
    </xf>
    <xf numFmtId="0" fontId="12" fillId="34" borderId="22" xfId="0" applyFont="1" applyFill="1" applyBorder="1" applyAlignment="1">
      <alignment horizontal="center" vertical="top"/>
    </xf>
    <xf numFmtId="0" fontId="8" fillId="34" borderId="21" xfId="0" applyFont="1" applyFill="1" applyBorder="1" applyAlignment="1">
      <alignment horizontal="center" vertical="center"/>
    </xf>
    <xf numFmtId="0" fontId="8" fillId="34" borderId="14" xfId="0" applyFont="1" applyFill="1" applyBorder="1" applyAlignment="1">
      <alignment vertical="center"/>
    </xf>
    <xf numFmtId="3" fontId="18" fillId="34" borderId="22" xfId="0" applyNumberFormat="1" applyFont="1" applyFill="1" applyBorder="1" applyAlignment="1">
      <alignment horizontal="center" vertical="center"/>
    </xf>
    <xf numFmtId="0" fontId="0" fillId="34" borderId="0" xfId="0" applyFont="1" applyFill="1" applyAlignment="1">
      <alignment vertical="center"/>
    </xf>
    <xf numFmtId="0" fontId="14" fillId="34" borderId="0" xfId="0" applyFont="1" applyFill="1" applyBorder="1" applyAlignment="1">
      <alignment vertical="center"/>
    </xf>
    <xf numFmtId="0" fontId="18" fillId="34" borderId="25" xfId="0" applyFont="1" applyFill="1" applyBorder="1" applyAlignment="1">
      <alignment vertical="center"/>
    </xf>
    <xf numFmtId="3" fontId="18" fillId="34" borderId="0" xfId="0" applyNumberFormat="1" applyFont="1" applyFill="1" applyAlignment="1">
      <alignment vertical="center"/>
    </xf>
    <xf numFmtId="0" fontId="8" fillId="34" borderId="10" xfId="0" applyFont="1" applyFill="1" applyBorder="1" applyAlignment="1">
      <alignment horizontal="centerContinuous" vertical="center" wrapText="1"/>
    </xf>
    <xf numFmtId="0" fontId="8" fillId="34" borderId="11" xfId="0" applyFont="1" applyFill="1" applyBorder="1" applyAlignment="1">
      <alignment horizontal="centerContinuous" wrapText="1"/>
    </xf>
    <xf numFmtId="0" fontId="8" fillId="34" borderId="11" xfId="0" applyFont="1" applyFill="1" applyBorder="1" applyAlignment="1">
      <alignment horizontal="centerContinuous" vertical="center" wrapText="1"/>
    </xf>
    <xf numFmtId="0" fontId="12" fillId="34" borderId="18" xfId="0" applyFont="1" applyFill="1" applyBorder="1" applyAlignment="1">
      <alignment horizontal="centerContinuous" vertical="center"/>
    </xf>
    <xf numFmtId="0" fontId="8" fillId="34" borderId="19" xfId="0" applyFont="1" applyFill="1" applyBorder="1" applyAlignment="1">
      <alignment horizontal="centerContinuous" vertical="center"/>
    </xf>
    <xf numFmtId="0" fontId="8" fillId="34" borderId="20" xfId="0" applyFont="1" applyFill="1" applyBorder="1" applyAlignment="1">
      <alignment horizontal="centerContinuous" vertical="center"/>
    </xf>
    <xf numFmtId="0" fontId="12" fillId="34" borderId="11" xfId="0" applyFont="1" applyFill="1" applyBorder="1" applyAlignment="1">
      <alignment horizontal="centerContinuous" wrapText="1"/>
    </xf>
    <xf numFmtId="0" fontId="12" fillId="34" borderId="21" xfId="0" applyFont="1" applyFill="1" applyBorder="1" applyAlignment="1">
      <alignment horizontal="center" wrapText="1"/>
    </xf>
    <xf numFmtId="0" fontId="12" fillId="34" borderId="16" xfId="0" applyFont="1" applyFill="1" applyBorder="1" applyAlignment="1">
      <alignment horizontal="centerContinuous" vertical="center" wrapText="1"/>
    </xf>
    <xf numFmtId="0" fontId="12" fillId="34" borderId="14" xfId="0" applyFont="1" applyFill="1" applyBorder="1" applyAlignment="1">
      <alignment horizontal="centerContinuous" vertical="top" wrapText="1"/>
    </xf>
    <xf numFmtId="0" fontId="12" fillId="34" borderId="22" xfId="0" applyFont="1" applyFill="1" applyBorder="1" applyAlignment="1">
      <alignment horizontal="centerContinuous" vertical="top" wrapText="1"/>
    </xf>
    <xf numFmtId="0" fontId="12" fillId="34" borderId="20" xfId="0" applyFont="1" applyFill="1" applyBorder="1" applyAlignment="1">
      <alignment horizontal="centerContinuous" vertical="center" wrapText="1"/>
    </xf>
    <xf numFmtId="0" fontId="8" fillId="34" borderId="30" xfId="0" applyFont="1" applyFill="1" applyBorder="1" applyAlignment="1">
      <alignment horizontal="center" vertical="center"/>
    </xf>
    <xf numFmtId="3" fontId="18" fillId="34" borderId="30" xfId="0" applyNumberFormat="1" applyFont="1" applyFill="1" applyBorder="1" applyAlignment="1">
      <alignment horizontal="center" vertical="center"/>
    </xf>
    <xf numFmtId="0" fontId="12" fillId="34" borderId="16" xfId="0" applyFont="1" applyFill="1" applyBorder="1" applyAlignment="1">
      <alignment horizontal="center" vertical="center" wrapText="1"/>
    </xf>
    <xf numFmtId="0" fontId="12" fillId="34" borderId="18" xfId="0" applyFont="1" applyFill="1" applyBorder="1" applyAlignment="1">
      <alignment vertical="center" wrapText="1"/>
    </xf>
    <xf numFmtId="0" fontId="12" fillId="34" borderId="31" xfId="0" applyFont="1" applyFill="1" applyBorder="1" applyAlignment="1">
      <alignment horizontal="centerContinuous" vertical="center"/>
    </xf>
    <xf numFmtId="0" fontId="18" fillId="34" borderId="32" xfId="0" applyFont="1" applyFill="1" applyBorder="1" applyAlignment="1">
      <alignment horizontal="centerContinuous" vertical="center"/>
    </xf>
    <xf numFmtId="0" fontId="8" fillId="34" borderId="33" xfId="0" applyFont="1" applyFill="1" applyBorder="1" applyAlignment="1">
      <alignment horizontal="centerContinuous" vertical="center"/>
    </xf>
    <xf numFmtId="0" fontId="8" fillId="34" borderId="34" xfId="0" applyFont="1" applyFill="1" applyBorder="1" applyAlignment="1">
      <alignment horizontal="centerContinuous" vertical="center"/>
    </xf>
    <xf numFmtId="0" fontId="12" fillId="34" borderId="35" xfId="0" applyFont="1" applyFill="1" applyBorder="1" applyAlignment="1">
      <alignment horizontal="centerContinuous" vertical="center" wrapText="1"/>
    </xf>
    <xf numFmtId="0" fontId="12" fillId="36" borderId="24" xfId="0" applyFont="1" applyFill="1" applyBorder="1" applyAlignment="1">
      <alignment vertical="center" wrapText="1"/>
    </xf>
    <xf numFmtId="0" fontId="18" fillId="34" borderId="36" xfId="0" applyFont="1" applyFill="1" applyBorder="1" applyAlignment="1">
      <alignment horizontal="center" vertical="center"/>
    </xf>
    <xf numFmtId="0" fontId="18" fillId="36" borderId="37" xfId="0" applyFont="1" applyFill="1" applyBorder="1" applyAlignment="1">
      <alignment horizontal="center" vertical="center"/>
    </xf>
    <xf numFmtId="3" fontId="18" fillId="35" borderId="36" xfId="0" applyNumberFormat="1" applyFont="1" applyFill="1" applyBorder="1" applyAlignment="1">
      <alignment horizontal="center" vertical="center"/>
    </xf>
    <xf numFmtId="3" fontId="18" fillId="37" borderId="37" xfId="0" applyNumberFormat="1" applyFont="1" applyFill="1" applyBorder="1" applyAlignment="1">
      <alignment horizontal="center" vertical="center"/>
    </xf>
    <xf numFmtId="3" fontId="18" fillId="34" borderId="36" xfId="0" applyNumberFormat="1" applyFont="1" applyFill="1" applyBorder="1" applyAlignment="1">
      <alignment horizontal="center" vertical="center"/>
    </xf>
    <xf numFmtId="3" fontId="18" fillId="36" borderId="37" xfId="0" applyNumberFormat="1" applyFont="1" applyFill="1" applyBorder="1" applyAlignment="1">
      <alignment horizontal="center" vertical="center"/>
    </xf>
    <xf numFmtId="3" fontId="18" fillId="34" borderId="36" xfId="0" applyNumberFormat="1" applyFont="1" applyFill="1" applyBorder="1" applyAlignment="1" quotePrefix="1">
      <alignment horizontal="center" vertical="center"/>
    </xf>
    <xf numFmtId="0" fontId="12" fillId="34" borderId="38" xfId="0" applyFont="1" applyFill="1" applyBorder="1" applyAlignment="1">
      <alignment horizontal="centerContinuous" vertical="center"/>
    </xf>
    <xf numFmtId="0" fontId="21" fillId="36" borderId="39" xfId="0" applyFont="1" applyFill="1" applyBorder="1" applyAlignment="1">
      <alignment vertical="center"/>
    </xf>
    <xf numFmtId="0" fontId="8" fillId="34" borderId="40" xfId="0" applyFont="1" applyFill="1" applyBorder="1" applyAlignment="1">
      <alignment horizontal="centerContinuous" vertical="center"/>
    </xf>
    <xf numFmtId="0" fontId="12" fillId="36" borderId="41" xfId="0" applyFont="1" applyFill="1" applyBorder="1" applyAlignment="1">
      <alignment vertical="center" wrapText="1"/>
    </xf>
    <xf numFmtId="0" fontId="18" fillId="36" borderId="42" xfId="0" applyFont="1" applyFill="1" applyBorder="1" applyAlignment="1">
      <alignment horizontal="center" vertical="center"/>
    </xf>
    <xf numFmtId="3" fontId="18" fillId="36" borderId="42" xfId="0" applyNumberFormat="1" applyFont="1" applyFill="1" applyBorder="1" applyAlignment="1">
      <alignment horizontal="center" vertical="center"/>
    </xf>
    <xf numFmtId="3" fontId="27" fillId="36" borderId="43" xfId="0" applyNumberFormat="1" applyFont="1" applyFill="1" applyBorder="1" applyAlignment="1" applyProtection="1">
      <alignment horizontal="center" vertical="center"/>
      <protection locked="0"/>
    </xf>
    <xf numFmtId="169" fontId="18" fillId="34" borderId="0" xfId="0" applyNumberFormat="1" applyFont="1" applyFill="1" applyAlignment="1">
      <alignment vertical="center"/>
    </xf>
    <xf numFmtId="3" fontId="27" fillId="36" borderId="44" xfId="0" applyNumberFormat="1" applyFont="1" applyFill="1" applyBorder="1" applyAlignment="1" applyProtection="1">
      <alignment horizontal="center" vertical="center"/>
      <protection locked="0"/>
    </xf>
    <xf numFmtId="3" fontId="18" fillId="36" borderId="44" xfId="0" applyNumberFormat="1" applyFont="1" applyFill="1" applyBorder="1" applyAlignment="1">
      <alignment horizontal="center" vertical="center"/>
    </xf>
    <xf numFmtId="3" fontId="27" fillId="36" borderId="45" xfId="0" applyNumberFormat="1" applyFont="1" applyFill="1" applyBorder="1" applyAlignment="1" applyProtection="1">
      <alignment horizontal="center" vertical="center"/>
      <protection locked="0"/>
    </xf>
    <xf numFmtId="0" fontId="12" fillId="36" borderId="23" xfId="0" applyFont="1" applyFill="1" applyBorder="1" applyAlignment="1">
      <alignment vertical="center" wrapText="1"/>
    </xf>
    <xf numFmtId="0" fontId="18" fillId="36" borderId="45" xfId="0" applyFont="1" applyFill="1" applyBorder="1" applyAlignment="1">
      <alignment horizontal="center" vertical="center"/>
    </xf>
    <xf numFmtId="3" fontId="18" fillId="36" borderId="45" xfId="0" applyNumberFormat="1" applyFont="1" applyFill="1" applyBorder="1" applyAlignment="1">
      <alignment horizontal="center" vertical="center"/>
    </xf>
    <xf numFmtId="3" fontId="31" fillId="34" borderId="25" xfId="0" applyNumberFormat="1" applyFont="1" applyFill="1" applyBorder="1" applyAlignment="1" quotePrefix="1">
      <alignment horizontal="center" vertical="center"/>
    </xf>
    <xf numFmtId="3" fontId="18" fillId="33" borderId="0" xfId="0" applyNumberFormat="1" applyFont="1" applyFill="1" applyBorder="1" applyAlignment="1" quotePrefix="1">
      <alignment horizontal="center" vertical="center"/>
    </xf>
    <xf numFmtId="3" fontId="31" fillId="34" borderId="25" xfId="0" applyNumberFormat="1" applyFont="1" applyFill="1" applyBorder="1" applyAlignment="1">
      <alignment horizontal="center" vertical="center"/>
    </xf>
    <xf numFmtId="0" fontId="12" fillId="34" borderId="0" xfId="0" applyFont="1" applyFill="1" applyBorder="1" applyAlignment="1" quotePrefix="1">
      <alignment horizontal="left" vertical="center"/>
    </xf>
    <xf numFmtId="3" fontId="31" fillId="35" borderId="25" xfId="0" applyNumberFormat="1" applyFont="1" applyFill="1" applyBorder="1" applyAlignment="1">
      <alignment horizontal="center" vertical="center"/>
    </xf>
    <xf numFmtId="3" fontId="18" fillId="33" borderId="0" xfId="0" applyNumberFormat="1" applyFont="1" applyFill="1" applyBorder="1" applyAlignment="1">
      <alignment horizontal="center" vertical="center"/>
    </xf>
    <xf numFmtId="0" fontId="32" fillId="34" borderId="25" xfId="0" applyFont="1" applyFill="1" applyBorder="1" applyAlignment="1" quotePrefix="1">
      <alignment horizontal="center" vertical="center"/>
    </xf>
    <xf numFmtId="0" fontId="33" fillId="34" borderId="25" xfId="0" applyFont="1" applyFill="1" applyBorder="1" applyAlignment="1">
      <alignment horizontal="center" vertical="center"/>
    </xf>
    <xf numFmtId="0" fontId="32" fillId="34" borderId="25" xfId="0" applyFont="1" applyFill="1" applyBorder="1" applyAlignment="1">
      <alignment horizontal="center" vertical="center"/>
    </xf>
    <xf numFmtId="0" fontId="32" fillId="34" borderId="22" xfId="0" applyFont="1" applyFill="1" applyBorder="1" applyAlignment="1" quotePrefix="1">
      <alignment horizontal="center" vertical="center"/>
    </xf>
    <xf numFmtId="0" fontId="0" fillId="33" borderId="0" xfId="0" applyFont="1" applyFill="1" applyAlignment="1">
      <alignment/>
    </xf>
    <xf numFmtId="3" fontId="34" fillId="34" borderId="25" xfId="0" applyNumberFormat="1" applyFont="1" applyFill="1" applyBorder="1" applyAlignment="1" quotePrefix="1">
      <alignment horizontal="center" vertical="center"/>
    </xf>
    <xf numFmtId="3" fontId="35" fillId="34" borderId="46" xfId="0" applyNumberFormat="1" applyFont="1" applyFill="1" applyBorder="1" applyAlignment="1" applyProtection="1">
      <alignment horizontal="center" vertical="center"/>
      <protection locked="0"/>
    </xf>
    <xf numFmtId="3" fontId="36" fillId="34" borderId="46" xfId="0" applyNumberFormat="1" applyFont="1" applyFill="1" applyBorder="1" applyAlignment="1" applyProtection="1">
      <alignment horizontal="center" vertical="center"/>
      <protection locked="0"/>
    </xf>
    <xf numFmtId="3" fontId="37" fillId="34" borderId="30" xfId="0" applyNumberFormat="1" applyFont="1" applyFill="1" applyBorder="1" applyAlignment="1" applyProtection="1">
      <alignment horizontal="center" vertical="center"/>
      <protection locked="0"/>
    </xf>
    <xf numFmtId="3" fontId="35" fillId="34" borderId="47" xfId="0" applyNumberFormat="1" applyFont="1" applyFill="1" applyBorder="1" applyAlignment="1" applyProtection="1">
      <alignment horizontal="center" vertical="center"/>
      <protection locked="0"/>
    </xf>
    <xf numFmtId="0" fontId="31" fillId="33" borderId="11" xfId="0" applyFont="1" applyFill="1" applyBorder="1" applyAlignment="1">
      <alignment horizontal="centerContinuous" vertical="center"/>
    </xf>
    <xf numFmtId="3" fontId="31" fillId="37" borderId="42" xfId="0" applyNumberFormat="1" applyFont="1" applyFill="1" applyBorder="1" applyAlignment="1">
      <alignment horizontal="center" vertical="center"/>
    </xf>
    <xf numFmtId="3" fontId="39" fillId="33" borderId="0" xfId="0" applyNumberFormat="1" applyFont="1" applyFill="1" applyBorder="1" applyAlignment="1">
      <alignment horizontal="centerContinuous" vertical="center"/>
    </xf>
    <xf numFmtId="0" fontId="38" fillId="33" borderId="0" xfId="0" applyFont="1" applyFill="1" applyAlignment="1">
      <alignment vertical="center"/>
    </xf>
    <xf numFmtId="0" fontId="40" fillId="33" borderId="0" xfId="0" applyFont="1" applyFill="1" applyBorder="1" applyAlignment="1">
      <alignment horizontal="centerContinuous" vertical="center"/>
    </xf>
    <xf numFmtId="0" fontId="41" fillId="33" borderId="0" xfId="0" applyFont="1" applyFill="1" applyAlignment="1">
      <alignment horizontal="centerContinuous" vertical="center"/>
    </xf>
    <xf numFmtId="0" fontId="0" fillId="34" borderId="0" xfId="0" applyFill="1" applyAlignment="1">
      <alignment horizontal="center"/>
    </xf>
    <xf numFmtId="0" fontId="0" fillId="36" borderId="48" xfId="0" applyFill="1" applyBorder="1" applyAlignment="1">
      <alignment/>
    </xf>
    <xf numFmtId="0" fontId="0" fillId="36" borderId="49" xfId="0" applyFill="1" applyBorder="1" applyAlignment="1">
      <alignment/>
    </xf>
    <xf numFmtId="0" fontId="0" fillId="36" borderId="50" xfId="0" applyFill="1" applyBorder="1" applyAlignment="1">
      <alignment/>
    </xf>
    <xf numFmtId="0" fontId="0" fillId="36" borderId="51" xfId="0" applyFill="1" applyBorder="1" applyAlignment="1">
      <alignment/>
    </xf>
    <xf numFmtId="0" fontId="0" fillId="34" borderId="48" xfId="0" applyFill="1" applyBorder="1" applyAlignment="1">
      <alignment/>
    </xf>
    <xf numFmtId="0" fontId="0" fillId="34" borderId="52" xfId="0" applyFill="1" applyBorder="1" applyAlignment="1">
      <alignment vertical="center"/>
    </xf>
    <xf numFmtId="0" fontId="0" fillId="34" borderId="32" xfId="0" applyFill="1" applyBorder="1" applyAlignment="1">
      <alignment horizontal="center" vertical="center"/>
    </xf>
    <xf numFmtId="0" fontId="0" fillId="34" borderId="49" xfId="0" applyFill="1" applyBorder="1" applyAlignment="1">
      <alignment/>
    </xf>
    <xf numFmtId="0" fontId="1" fillId="34" borderId="45" xfId="0" applyFont="1" applyFill="1" applyBorder="1" applyAlignment="1">
      <alignment horizontal="center" vertical="center"/>
    </xf>
    <xf numFmtId="0" fontId="0" fillId="34" borderId="53" xfId="0" applyFill="1" applyBorder="1" applyAlignment="1">
      <alignment/>
    </xf>
    <xf numFmtId="0" fontId="1" fillId="34" borderId="30" xfId="0" applyFont="1" applyFill="1" applyBorder="1" applyAlignment="1">
      <alignment vertical="center"/>
    </xf>
    <xf numFmtId="0" fontId="0" fillId="34" borderId="45" xfId="0" applyFill="1" applyBorder="1" applyAlignment="1">
      <alignment/>
    </xf>
    <xf numFmtId="3" fontId="0" fillId="34" borderId="0" xfId="0" applyNumberFormat="1" applyFill="1" applyBorder="1" applyAlignment="1">
      <alignment horizontal="center" vertical="center"/>
    </xf>
    <xf numFmtId="3" fontId="22" fillId="34" borderId="36" xfId="0" applyNumberFormat="1" applyFont="1" applyFill="1" applyBorder="1" applyAlignment="1" applyProtection="1">
      <alignment horizontal="center" vertical="center"/>
      <protection locked="0"/>
    </xf>
    <xf numFmtId="3" fontId="22" fillId="34" borderId="25" xfId="0" applyNumberFormat="1" applyFont="1" applyFill="1" applyBorder="1" applyAlignment="1" applyProtection="1">
      <alignment horizontal="center" vertical="center"/>
      <protection locked="0"/>
    </xf>
    <xf numFmtId="3" fontId="22" fillId="34" borderId="54" xfId="0" applyNumberFormat="1" applyFont="1" applyFill="1" applyBorder="1" applyAlignment="1" applyProtection="1">
      <alignment horizontal="center" vertical="center"/>
      <protection locked="0"/>
    </xf>
    <xf numFmtId="3" fontId="18" fillId="33" borderId="0" xfId="0" applyNumberFormat="1" applyFont="1" applyFill="1" applyBorder="1" applyAlignment="1">
      <alignment vertical="center"/>
    </xf>
    <xf numFmtId="3" fontId="31" fillId="34" borderId="36" xfId="0" applyNumberFormat="1" applyFont="1" applyFill="1" applyBorder="1" applyAlignment="1" quotePrefix="1">
      <alignment horizontal="center" vertical="center"/>
    </xf>
    <xf numFmtId="3" fontId="31" fillId="35" borderId="36" xfId="0" applyNumberFormat="1" applyFont="1" applyFill="1" applyBorder="1" applyAlignment="1">
      <alignment horizontal="center" vertical="center"/>
    </xf>
    <xf numFmtId="3" fontId="31" fillId="34" borderId="36" xfId="0" applyNumberFormat="1" applyFont="1" applyFill="1" applyBorder="1" applyAlignment="1">
      <alignment horizontal="center" vertical="center"/>
    </xf>
    <xf numFmtId="0" fontId="8" fillId="33" borderId="25" xfId="0" applyFont="1" applyFill="1" applyBorder="1" applyAlignment="1" applyProtection="1">
      <alignment horizontal="center" vertical="center"/>
      <protection locked="0"/>
    </xf>
    <xf numFmtId="3" fontId="22" fillId="34" borderId="30" xfId="0" applyNumberFormat="1" applyFont="1" applyFill="1" applyBorder="1" applyAlignment="1" applyProtection="1">
      <alignment horizontal="center" vertical="center"/>
      <protection locked="0"/>
    </xf>
    <xf numFmtId="3" fontId="22" fillId="34" borderId="55" xfId="0" applyNumberFormat="1" applyFont="1" applyFill="1" applyBorder="1" applyAlignment="1" applyProtection="1">
      <alignment horizontal="center" vertical="center"/>
      <protection locked="0"/>
    </xf>
    <xf numFmtId="3" fontId="22" fillId="34" borderId="56" xfId="0" applyNumberFormat="1" applyFont="1" applyFill="1" applyBorder="1" applyAlignment="1" applyProtection="1">
      <alignment horizontal="center" vertical="center"/>
      <protection locked="0"/>
    </xf>
    <xf numFmtId="3" fontId="22" fillId="34" borderId="57" xfId="0" applyNumberFormat="1" applyFont="1" applyFill="1" applyBorder="1" applyAlignment="1" applyProtection="1">
      <alignment horizontal="center" vertical="center"/>
      <protection locked="0"/>
    </xf>
    <xf numFmtId="0" fontId="16" fillId="33" borderId="0" xfId="59" applyFont="1" applyFill="1" applyAlignment="1">
      <alignment horizontal="left" vertical="center"/>
      <protection/>
    </xf>
    <xf numFmtId="0" fontId="12" fillId="33" borderId="0" xfId="59" applyFont="1" applyFill="1" applyBorder="1" applyAlignment="1">
      <alignment horizontal="centerContinuous" vertical="center"/>
      <protection/>
    </xf>
    <xf numFmtId="0" fontId="6" fillId="33" borderId="0" xfId="59" applyFont="1" applyFill="1" applyAlignment="1">
      <alignment horizontal="centerContinuous" vertical="center"/>
      <protection/>
    </xf>
    <xf numFmtId="0" fontId="5" fillId="33" borderId="0" xfId="59" applyFont="1" applyFill="1">
      <alignment/>
      <protection/>
    </xf>
    <xf numFmtId="0" fontId="28" fillId="33" borderId="0" xfId="59" applyFill="1" applyAlignment="1">
      <alignment vertical="center"/>
      <protection/>
    </xf>
    <xf numFmtId="0" fontId="5" fillId="33" borderId="18" xfId="59" applyFont="1" applyFill="1" applyBorder="1">
      <alignment/>
      <protection/>
    </xf>
    <xf numFmtId="0" fontId="5" fillId="33" borderId="19" xfId="59" applyFont="1" applyFill="1" applyBorder="1">
      <alignment/>
      <protection/>
    </xf>
    <xf numFmtId="0" fontId="12" fillId="33" borderId="19" xfId="59" applyFont="1" applyFill="1" applyBorder="1" applyAlignment="1">
      <alignment horizontal="center" vertical="center"/>
      <protection/>
    </xf>
    <xf numFmtId="0" fontId="8" fillId="33" borderId="19" xfId="59" applyFont="1" applyFill="1" applyBorder="1" applyAlignment="1">
      <alignment horizontal="center" vertical="center"/>
      <protection/>
    </xf>
    <xf numFmtId="0" fontId="8" fillId="33" borderId="20" xfId="59" applyFont="1" applyFill="1" applyBorder="1" applyAlignment="1">
      <alignment horizontal="center" vertical="center"/>
      <protection/>
    </xf>
    <xf numFmtId="0" fontId="28" fillId="33" borderId="0" xfId="59" applyFill="1">
      <alignment/>
      <protection/>
    </xf>
    <xf numFmtId="0" fontId="43" fillId="33" borderId="17" xfId="59" applyFont="1" applyFill="1" applyBorder="1" applyAlignment="1" quotePrefix="1">
      <alignment vertical="center"/>
      <protection/>
    </xf>
    <xf numFmtId="0" fontId="12" fillId="33" borderId="0" xfId="59" applyFont="1" applyFill="1" applyBorder="1" applyAlignment="1">
      <alignment vertical="center"/>
      <protection/>
    </xf>
    <xf numFmtId="0" fontId="8" fillId="33" borderId="30" xfId="59" applyFont="1" applyFill="1" applyBorder="1" applyAlignment="1">
      <alignment vertical="center"/>
      <protection/>
    </xf>
    <xf numFmtId="0" fontId="44" fillId="33" borderId="17" xfId="59" applyFont="1" applyFill="1" applyBorder="1" applyAlignment="1">
      <alignment vertical="center"/>
      <protection/>
    </xf>
    <xf numFmtId="0" fontId="43" fillId="33" borderId="17" xfId="59" applyFont="1" applyFill="1" applyBorder="1" applyAlignment="1">
      <alignment vertical="center"/>
      <protection/>
    </xf>
    <xf numFmtId="0" fontId="45" fillId="33" borderId="17" xfId="59" applyFont="1" applyFill="1" applyBorder="1" applyAlignment="1">
      <alignment vertical="center"/>
      <protection/>
    </xf>
    <xf numFmtId="0" fontId="45" fillId="33" borderId="13" xfId="59" applyFont="1" applyFill="1" applyBorder="1" applyAlignment="1">
      <alignment vertical="center"/>
      <protection/>
    </xf>
    <xf numFmtId="0" fontId="8" fillId="33" borderId="14" xfId="59" applyFont="1" applyFill="1" applyBorder="1" applyAlignment="1">
      <alignment vertical="center"/>
      <protection/>
    </xf>
    <xf numFmtId="0" fontId="43" fillId="33" borderId="0" xfId="59" applyFont="1" applyFill="1" applyAlignment="1">
      <alignment vertical="center"/>
      <protection/>
    </xf>
    <xf numFmtId="0" fontId="19" fillId="33" borderId="0" xfId="59" applyFont="1" applyFill="1" applyAlignment="1">
      <alignment vertical="center"/>
      <protection/>
    </xf>
    <xf numFmtId="0" fontId="8" fillId="33" borderId="0" xfId="59" applyFont="1" applyFill="1" applyAlignment="1">
      <alignment vertical="center"/>
      <protection/>
    </xf>
    <xf numFmtId="0" fontId="8" fillId="33" borderId="0" xfId="59" applyFont="1" applyFill="1">
      <alignment/>
      <protection/>
    </xf>
    <xf numFmtId="0" fontId="43" fillId="33" borderId="0" xfId="59" applyFont="1" applyFill="1" applyBorder="1" applyAlignment="1">
      <alignment/>
      <protection/>
    </xf>
    <xf numFmtId="0" fontId="43" fillId="33" borderId="0" xfId="59" applyFont="1" applyFill="1" applyAlignment="1">
      <alignment/>
      <protection/>
    </xf>
    <xf numFmtId="0" fontId="16" fillId="34" borderId="0" xfId="59" applyFont="1" applyFill="1" applyAlignment="1">
      <alignment horizontal="left" vertical="center"/>
      <protection/>
    </xf>
    <xf numFmtId="0" fontId="12" fillId="34" borderId="0" xfId="59" applyFont="1" applyFill="1" applyBorder="1" applyAlignment="1">
      <alignment horizontal="centerContinuous" vertical="center"/>
      <protection/>
    </xf>
    <xf numFmtId="0" fontId="6" fillId="34" borderId="0" xfId="59" applyFont="1" applyFill="1" applyAlignment="1">
      <alignment horizontal="centerContinuous" vertical="center"/>
      <protection/>
    </xf>
    <xf numFmtId="0" fontId="5" fillId="34" borderId="0" xfId="59" applyFont="1" applyFill="1">
      <alignment/>
      <protection/>
    </xf>
    <xf numFmtId="0" fontId="16" fillId="34" borderId="0" xfId="59" applyFont="1" applyFill="1" applyBorder="1" applyAlignment="1">
      <alignment horizontal="center" vertical="center"/>
      <protection/>
    </xf>
    <xf numFmtId="0" fontId="28" fillId="34" borderId="0" xfId="59" applyFill="1" applyAlignment="1">
      <alignment vertical="center"/>
      <protection/>
    </xf>
    <xf numFmtId="0" fontId="15" fillId="34" borderId="0" xfId="59" applyFont="1" applyFill="1" applyAlignment="1">
      <alignment horizontal="center" vertical="center"/>
      <protection/>
    </xf>
    <xf numFmtId="0" fontId="42" fillId="34" borderId="0" xfId="59" applyFont="1" applyFill="1" applyBorder="1" applyAlignment="1">
      <alignment horizontal="centerContinuous" vertical="center"/>
      <protection/>
    </xf>
    <xf numFmtId="0" fontId="7" fillId="34" borderId="0" xfId="59" applyFont="1" applyFill="1" applyAlignment="1">
      <alignment horizontal="centerContinuous" vertical="center"/>
      <protection/>
    </xf>
    <xf numFmtId="0" fontId="15" fillId="34" borderId="0" xfId="59" applyFont="1" applyFill="1" applyAlignment="1">
      <alignment horizontal="centerContinuous" vertical="center"/>
      <protection/>
    </xf>
    <xf numFmtId="0" fontId="5" fillId="34" borderId="18" xfId="59" applyFont="1" applyFill="1" applyBorder="1">
      <alignment/>
      <protection/>
    </xf>
    <xf numFmtId="0" fontId="5" fillId="34" borderId="19" xfId="59" applyFont="1" applyFill="1" applyBorder="1">
      <alignment/>
      <protection/>
    </xf>
    <xf numFmtId="0" fontId="12" fillId="34" borderId="19" xfId="59" applyFont="1" applyFill="1" applyBorder="1" applyAlignment="1">
      <alignment horizontal="center" vertical="center"/>
      <protection/>
    </xf>
    <xf numFmtId="0" fontId="8" fillId="34" borderId="19" xfId="59" applyFont="1" applyFill="1" applyBorder="1" applyAlignment="1">
      <alignment horizontal="center" vertical="center"/>
      <protection/>
    </xf>
    <xf numFmtId="0" fontId="8" fillId="34" borderId="20" xfId="59" applyFont="1" applyFill="1" applyBorder="1" applyAlignment="1">
      <alignment horizontal="center" vertical="center"/>
      <protection/>
    </xf>
    <xf numFmtId="0" fontId="8" fillId="34" borderId="10" xfId="59" applyFont="1" applyFill="1" applyBorder="1" applyAlignment="1">
      <alignment horizontal="center" vertical="center"/>
      <protection/>
    </xf>
    <xf numFmtId="0" fontId="28" fillId="34" borderId="0" xfId="59" applyFill="1">
      <alignment/>
      <protection/>
    </xf>
    <xf numFmtId="0" fontId="8" fillId="34" borderId="17" xfId="59" applyFont="1" applyFill="1" applyBorder="1" applyAlignment="1">
      <alignment horizontal="center" vertical="center"/>
      <protection/>
    </xf>
    <xf numFmtId="0" fontId="8" fillId="34" borderId="13" xfId="59" applyFont="1" applyFill="1" applyBorder="1" applyAlignment="1">
      <alignment horizontal="center" vertical="center"/>
      <protection/>
    </xf>
    <xf numFmtId="0" fontId="43" fillId="34" borderId="17" xfId="59" applyFont="1" applyFill="1" applyBorder="1" applyAlignment="1" quotePrefix="1">
      <alignment vertical="center"/>
      <protection/>
    </xf>
    <xf numFmtId="0" fontId="12" fillId="34" borderId="0" xfId="59" applyFont="1" applyFill="1" applyBorder="1" applyAlignment="1">
      <alignment vertical="center"/>
      <protection/>
    </xf>
    <xf numFmtId="0" fontId="8" fillId="34" borderId="30" xfId="59" applyFont="1" applyFill="1" applyBorder="1" applyAlignment="1">
      <alignment vertical="center"/>
      <protection/>
    </xf>
    <xf numFmtId="0" fontId="18" fillId="34" borderId="25" xfId="44" applyNumberFormat="1" applyFont="1" applyFill="1" applyBorder="1" applyAlignment="1">
      <alignment horizontal="center" vertical="center"/>
    </xf>
    <xf numFmtId="0" fontId="44" fillId="34" borderId="17" xfId="59" applyFont="1" applyFill="1" applyBorder="1" applyAlignment="1">
      <alignment vertical="center"/>
      <protection/>
    </xf>
    <xf numFmtId="0" fontId="18" fillId="35" borderId="25" xfId="44" applyNumberFormat="1" applyFont="1" applyFill="1" applyBorder="1" applyAlignment="1">
      <alignment horizontal="center" vertical="center"/>
    </xf>
    <xf numFmtId="0" fontId="43" fillId="34" borderId="17" xfId="59" applyFont="1" applyFill="1" applyBorder="1" applyAlignment="1">
      <alignment vertical="center"/>
      <protection/>
    </xf>
    <xf numFmtId="0" fontId="45" fillId="34" borderId="17" xfId="59" applyFont="1" applyFill="1" applyBorder="1" applyAlignment="1">
      <alignment vertical="center"/>
      <protection/>
    </xf>
    <xf numFmtId="0" fontId="45" fillId="34" borderId="13" xfId="59" applyFont="1" applyFill="1" applyBorder="1" applyAlignment="1">
      <alignment vertical="center"/>
      <protection/>
    </xf>
    <xf numFmtId="0" fontId="8" fillId="34" borderId="14" xfId="59" applyFont="1" applyFill="1" applyBorder="1" applyAlignment="1">
      <alignment vertical="center"/>
      <protection/>
    </xf>
    <xf numFmtId="0" fontId="18" fillId="35" borderId="22" xfId="44" applyNumberFormat="1" applyFont="1" applyFill="1" applyBorder="1" applyAlignment="1">
      <alignment horizontal="center" vertical="center"/>
    </xf>
    <xf numFmtId="0" fontId="43" fillId="34" borderId="0" xfId="59" applyFont="1" applyFill="1" applyAlignment="1">
      <alignment vertical="center"/>
      <protection/>
    </xf>
    <xf numFmtId="0" fontId="19" fillId="34" borderId="0" xfId="59" applyFont="1" applyFill="1" applyAlignment="1">
      <alignment vertical="center"/>
      <protection/>
    </xf>
    <xf numFmtId="0" fontId="8" fillId="34" borderId="0" xfId="59" applyFont="1" applyFill="1" applyAlignment="1">
      <alignment vertical="center"/>
      <protection/>
    </xf>
    <xf numFmtId="0" fontId="8" fillId="34" borderId="0" xfId="59" applyFont="1" applyFill="1">
      <alignment/>
      <protection/>
    </xf>
    <xf numFmtId="0" fontId="43" fillId="34" borderId="0" xfId="59" applyFont="1" applyFill="1" applyBorder="1" applyAlignment="1">
      <alignment/>
      <protection/>
    </xf>
    <xf numFmtId="0" fontId="43" fillId="34" borderId="0" xfId="59" applyFont="1" applyFill="1" applyAlignment="1">
      <alignment/>
      <protection/>
    </xf>
    <xf numFmtId="0" fontId="8" fillId="34" borderId="0" xfId="59" applyFont="1" applyFill="1" applyBorder="1" applyAlignment="1">
      <alignment vertical="center"/>
      <protection/>
    </xf>
    <xf numFmtId="0" fontId="12" fillId="34" borderId="14" xfId="59" applyFont="1" applyFill="1" applyBorder="1" applyAlignment="1" quotePrefix="1">
      <alignment horizontal="left" vertical="center"/>
      <protection/>
    </xf>
    <xf numFmtId="0" fontId="8" fillId="33" borderId="0" xfId="59" applyFont="1" applyFill="1" applyBorder="1" applyAlignment="1">
      <alignment vertical="center"/>
      <protection/>
    </xf>
    <xf numFmtId="0" fontId="12" fillId="33" borderId="14" xfId="59" applyFont="1" applyFill="1" applyBorder="1" applyAlignment="1" quotePrefix="1">
      <alignment horizontal="left" vertical="center"/>
      <protection/>
    </xf>
    <xf numFmtId="3" fontId="46" fillId="34" borderId="58" xfId="0" applyNumberFormat="1" applyFont="1" applyFill="1" applyBorder="1" applyAlignment="1" applyProtection="1">
      <alignment horizontal="center" vertical="center"/>
      <protection locked="0"/>
    </xf>
    <xf numFmtId="0" fontId="47" fillId="34" borderId="0" xfId="59" applyFont="1" applyFill="1">
      <alignment/>
      <protection/>
    </xf>
    <xf numFmtId="0" fontId="48" fillId="34" borderId="25" xfId="59" applyFont="1" applyFill="1" applyBorder="1">
      <alignment/>
      <protection/>
    </xf>
    <xf numFmtId="0" fontId="48" fillId="34" borderId="25" xfId="59" applyFont="1" applyFill="1" applyBorder="1" applyAlignment="1">
      <alignment horizontal="center"/>
      <protection/>
    </xf>
    <xf numFmtId="3" fontId="49" fillId="33" borderId="0" xfId="59" applyNumberFormat="1" applyFont="1" applyFill="1">
      <alignment/>
      <protection/>
    </xf>
    <xf numFmtId="0" fontId="50" fillId="33" borderId="0" xfId="0" applyFont="1" applyFill="1" applyAlignment="1">
      <alignment vertical="center"/>
    </xf>
    <xf numFmtId="3" fontId="18" fillId="38" borderId="25" xfId="0" applyNumberFormat="1" applyFont="1" applyFill="1" applyBorder="1" applyAlignment="1" applyProtection="1">
      <alignment horizontal="center" vertical="center"/>
      <protection locked="0"/>
    </xf>
    <xf numFmtId="0" fontId="8" fillId="33" borderId="21" xfId="0" applyFont="1" applyFill="1" applyBorder="1" applyAlignment="1" applyProtection="1">
      <alignment horizontal="center" vertical="center"/>
      <protection locked="0"/>
    </xf>
    <xf numFmtId="171" fontId="18" fillId="33" borderId="28" xfId="0" applyNumberFormat="1" applyFont="1" applyFill="1" applyBorder="1" applyAlignment="1" applyProtection="1">
      <alignment horizontal="center" vertical="center"/>
      <protection locked="0"/>
    </xf>
    <xf numFmtId="171" fontId="18" fillId="33" borderId="59" xfId="0" applyNumberFormat="1" applyFont="1" applyFill="1" applyBorder="1" applyAlignment="1" applyProtection="1">
      <alignment horizontal="center" vertical="center"/>
      <protection locked="0"/>
    </xf>
    <xf numFmtId="171" fontId="18" fillId="33" borderId="46" xfId="0" applyNumberFormat="1" applyFont="1" applyFill="1" applyBorder="1" applyAlignment="1" applyProtection="1">
      <alignment horizontal="center" vertical="center"/>
      <protection locked="0"/>
    </xf>
    <xf numFmtId="171" fontId="18" fillId="33" borderId="43" xfId="0" applyNumberFormat="1" applyFont="1" applyFill="1" applyBorder="1" applyAlignment="1" applyProtection="1">
      <alignment horizontal="center" vertical="center"/>
      <protection locked="0"/>
    </xf>
    <xf numFmtId="0" fontId="21" fillId="36" borderId="27" xfId="0" applyFont="1" applyFill="1" applyBorder="1" applyAlignment="1" quotePrefix="1">
      <alignment horizontal="center" vertical="center"/>
    </xf>
    <xf numFmtId="0" fontId="0" fillId="34" borderId="60" xfId="0" applyFill="1" applyBorder="1" applyAlignment="1">
      <alignment/>
    </xf>
    <xf numFmtId="0" fontId="1" fillId="34" borderId="15" xfId="0" applyFont="1" applyFill="1" applyBorder="1" applyAlignment="1">
      <alignment vertical="center"/>
    </xf>
    <xf numFmtId="0" fontId="0" fillId="34" borderId="14" xfId="0" applyFill="1" applyBorder="1" applyAlignment="1">
      <alignment horizontal="center" vertical="center"/>
    </xf>
    <xf numFmtId="0" fontId="0" fillId="34" borderId="61" xfId="0" applyFill="1" applyBorder="1" applyAlignment="1">
      <alignment/>
    </xf>
    <xf numFmtId="3" fontId="27" fillId="36" borderId="62" xfId="0" applyNumberFormat="1" applyFont="1" applyFill="1" applyBorder="1" applyAlignment="1" applyProtection="1">
      <alignment horizontal="center" vertical="center"/>
      <protection locked="0"/>
    </xf>
    <xf numFmtId="3" fontId="27" fillId="36" borderId="56" xfId="0" applyNumberFormat="1" applyFont="1" applyFill="1" applyBorder="1" applyAlignment="1" applyProtection="1">
      <alignment horizontal="center" vertical="center"/>
      <protection locked="0"/>
    </xf>
    <xf numFmtId="0" fontId="18" fillId="34" borderId="10" xfId="0" applyFont="1" applyFill="1" applyBorder="1" applyAlignment="1">
      <alignment horizontal="centerContinuous" vertical="center"/>
    </xf>
    <xf numFmtId="3" fontId="25" fillId="34" borderId="54" xfId="0" applyNumberFormat="1" applyFont="1" applyFill="1" applyBorder="1" applyAlignment="1" applyProtection="1">
      <alignment horizontal="center" vertical="center"/>
      <protection locked="0"/>
    </xf>
    <xf numFmtId="171" fontId="18" fillId="33" borderId="63" xfId="0" applyNumberFormat="1" applyFont="1" applyFill="1" applyBorder="1" applyAlignment="1" applyProtection="1">
      <alignment horizontal="center" vertical="center"/>
      <protection locked="0"/>
    </xf>
    <xf numFmtId="3" fontId="18" fillId="33" borderId="28" xfId="0" applyNumberFormat="1" applyFont="1" applyFill="1" applyBorder="1" applyAlignment="1" applyProtection="1">
      <alignment horizontal="center" vertical="center"/>
      <protection locked="0"/>
    </xf>
    <xf numFmtId="3" fontId="18" fillId="33" borderId="59" xfId="0" applyNumberFormat="1" applyFont="1" applyFill="1" applyBorder="1" applyAlignment="1" applyProtection="1">
      <alignment horizontal="center" vertical="center"/>
      <protection locked="0"/>
    </xf>
    <xf numFmtId="3" fontId="18" fillId="33" borderId="43" xfId="0" applyNumberFormat="1" applyFont="1" applyFill="1" applyBorder="1" applyAlignment="1" applyProtection="1">
      <alignment horizontal="center" vertical="center"/>
      <protection locked="0"/>
    </xf>
    <xf numFmtId="0" fontId="6" fillId="33" borderId="0" xfId="0" applyFont="1" applyFill="1" applyAlignment="1" quotePrefix="1">
      <alignment horizontal="left" vertical="center"/>
    </xf>
    <xf numFmtId="0" fontId="18" fillId="33" borderId="25" xfId="0" applyFont="1" applyFill="1" applyBorder="1" applyAlignment="1" applyProtection="1">
      <alignment horizontal="center" vertical="center"/>
      <protection locked="0"/>
    </xf>
    <xf numFmtId="171" fontId="18" fillId="38" borderId="28" xfId="0" applyNumberFormat="1" applyFont="1" applyFill="1" applyBorder="1" applyAlignment="1" applyProtection="1">
      <alignment horizontal="center" vertical="center"/>
      <protection locked="0"/>
    </xf>
    <xf numFmtId="0" fontId="12" fillId="33" borderId="25" xfId="0" applyFont="1" applyFill="1" applyBorder="1" applyAlignment="1" applyProtection="1">
      <alignment horizontal="center" vertical="center"/>
      <protection locked="0"/>
    </xf>
    <xf numFmtId="0" fontId="18" fillId="33" borderId="37" xfId="0" applyFont="1" applyFill="1" applyBorder="1" applyAlignment="1" applyProtection="1">
      <alignment horizontal="center" vertical="center"/>
      <protection locked="0"/>
    </xf>
    <xf numFmtId="0" fontId="12" fillId="33" borderId="30" xfId="0" applyFont="1" applyFill="1" applyBorder="1" applyAlignment="1" applyProtection="1">
      <alignment horizontal="center" vertical="center"/>
      <protection locked="0"/>
    </xf>
    <xf numFmtId="3" fontId="18" fillId="38" borderId="37" xfId="0" applyNumberFormat="1" applyFont="1" applyFill="1" applyBorder="1" applyAlignment="1" applyProtection="1">
      <alignment horizontal="center" vertical="center"/>
      <protection locked="0"/>
    </xf>
    <xf numFmtId="0" fontId="18" fillId="33" borderId="25" xfId="44" applyNumberFormat="1" applyFont="1" applyFill="1" applyBorder="1" applyAlignment="1" applyProtection="1">
      <alignment horizontal="center" vertical="center"/>
      <protection locked="0"/>
    </xf>
    <xf numFmtId="0" fontId="18" fillId="38" borderId="25" xfId="44" applyNumberFormat="1" applyFont="1" applyFill="1" applyBorder="1" applyAlignment="1" applyProtection="1">
      <alignment horizontal="center" vertical="center"/>
      <protection locked="0"/>
    </xf>
    <xf numFmtId="0" fontId="18" fillId="38" borderId="22" xfId="44" applyNumberFormat="1" applyFont="1" applyFill="1" applyBorder="1" applyAlignment="1" applyProtection="1">
      <alignment horizontal="center" vertical="center"/>
      <protection locked="0"/>
    </xf>
    <xf numFmtId="0" fontId="50" fillId="33" borderId="0" xfId="0" applyFont="1" applyFill="1" applyAlignment="1" quotePrefix="1">
      <alignment vertical="center" wrapText="1"/>
    </xf>
    <xf numFmtId="0" fontId="8" fillId="33" borderId="0" xfId="0" applyFont="1" applyFill="1" applyBorder="1" applyAlignment="1">
      <alignment horizontal="center" vertical="center"/>
    </xf>
    <xf numFmtId="0" fontId="8" fillId="33" borderId="30" xfId="0" applyFont="1" applyFill="1" applyBorder="1" applyAlignment="1" applyProtection="1">
      <alignment horizontal="center" vertical="center"/>
      <protection locked="0"/>
    </xf>
    <xf numFmtId="0" fontId="12" fillId="33" borderId="11" xfId="0" applyFont="1" applyFill="1" applyBorder="1" applyAlignment="1">
      <alignment horizontal="centerContinuous" vertical="center" wrapText="1"/>
    </xf>
    <xf numFmtId="0" fontId="38" fillId="33" borderId="0" xfId="0" applyFont="1" applyFill="1" applyAlignment="1">
      <alignment horizontal="left" vertical="center" wrapText="1" shrinkToFit="1"/>
    </xf>
    <xf numFmtId="0" fontId="50" fillId="33" borderId="0" xfId="0" applyFont="1" applyFill="1" applyAlignment="1">
      <alignment horizontal="left" vertical="center" wrapText="1" shrinkToFit="1"/>
    </xf>
    <xf numFmtId="0" fontId="10" fillId="33" borderId="17" xfId="0" applyFont="1" applyFill="1" applyBorder="1" applyAlignment="1">
      <alignment/>
    </xf>
    <xf numFmtId="0" fontId="12" fillId="33" borderId="0" xfId="0" applyFont="1" applyFill="1" applyBorder="1" applyAlignment="1">
      <alignment/>
    </xf>
    <xf numFmtId="0" fontId="10" fillId="33" borderId="0" xfId="0" applyFont="1" applyFill="1" applyBorder="1" applyAlignment="1">
      <alignment/>
    </xf>
    <xf numFmtId="3" fontId="18" fillId="33" borderId="25" xfId="0" applyNumberFormat="1" applyFont="1" applyFill="1" applyBorder="1" applyAlignment="1" applyProtection="1">
      <alignment horizontal="center"/>
      <protection locked="0"/>
    </xf>
    <xf numFmtId="3" fontId="18" fillId="33" borderId="25" xfId="0" applyNumberFormat="1" applyFont="1" applyFill="1" applyBorder="1" applyAlignment="1" applyProtection="1" quotePrefix="1">
      <alignment horizontal="center"/>
      <protection locked="0"/>
    </xf>
    <xf numFmtId="0" fontId="18" fillId="33" borderId="0" xfId="0" applyFont="1" applyFill="1" applyAlignment="1">
      <alignment/>
    </xf>
    <xf numFmtId="0" fontId="18" fillId="33" borderId="0" xfId="0" applyFont="1" applyFill="1" applyBorder="1" applyAlignment="1">
      <alignment/>
    </xf>
    <xf numFmtId="0" fontId="8" fillId="33" borderId="17" xfId="0" applyFont="1" applyFill="1" applyBorder="1" applyAlignment="1">
      <alignment/>
    </xf>
    <xf numFmtId="171" fontId="18" fillId="33" borderId="28" xfId="0" applyNumberFormat="1" applyFont="1" applyFill="1" applyBorder="1" applyAlignment="1" applyProtection="1">
      <alignment horizontal="center"/>
      <protection locked="0"/>
    </xf>
    <xf numFmtId="0" fontId="8" fillId="33" borderId="25" xfId="0" applyFont="1" applyFill="1" applyBorder="1" applyAlignment="1" applyProtection="1">
      <alignment horizontal="center"/>
      <protection locked="0"/>
    </xf>
    <xf numFmtId="0" fontId="8" fillId="33" borderId="30" xfId="0" applyFont="1" applyFill="1" applyBorder="1" applyAlignment="1" applyProtection="1">
      <alignment horizontal="center"/>
      <protection locked="0"/>
    </xf>
    <xf numFmtId="0" fontId="12" fillId="33" borderId="0" xfId="0" applyFont="1" applyFill="1" applyBorder="1" applyAlignment="1" quotePrefix="1">
      <alignment horizontal="left"/>
    </xf>
    <xf numFmtId="0" fontId="11" fillId="33" borderId="17" xfId="0" applyFont="1" applyFill="1" applyBorder="1" applyAlignment="1">
      <alignment/>
    </xf>
    <xf numFmtId="0" fontId="12" fillId="33" borderId="25" xfId="0" applyFont="1" applyFill="1" applyBorder="1" applyAlignment="1" applyProtection="1">
      <alignment horizontal="center"/>
      <protection locked="0"/>
    </xf>
    <xf numFmtId="3" fontId="8" fillId="33" borderId="25" xfId="0" applyNumberFormat="1" applyFont="1" applyFill="1" applyBorder="1" applyAlignment="1" applyProtection="1">
      <alignment horizontal="center"/>
      <protection locked="0"/>
    </xf>
    <xf numFmtId="3" fontId="18" fillId="33" borderId="0" xfId="0" applyNumberFormat="1" applyFont="1" applyFill="1" applyBorder="1" applyAlignment="1" quotePrefix="1">
      <alignment horizontal="center"/>
    </xf>
    <xf numFmtId="0" fontId="8" fillId="33" borderId="17" xfId="0" applyFont="1" applyFill="1" applyBorder="1" applyAlignment="1" quotePrefix="1">
      <alignment/>
    </xf>
    <xf numFmtId="171" fontId="18" fillId="33" borderId="43" xfId="0" applyNumberFormat="1" applyFont="1" applyFill="1" applyBorder="1" applyAlignment="1" applyProtection="1">
      <alignment horizontal="center"/>
      <protection locked="0"/>
    </xf>
    <xf numFmtId="171" fontId="18" fillId="33" borderId="46" xfId="0" applyNumberFormat="1" applyFont="1" applyFill="1" applyBorder="1" applyAlignment="1" applyProtection="1">
      <alignment horizontal="center"/>
      <protection locked="0"/>
    </xf>
    <xf numFmtId="3" fontId="51" fillId="33" borderId="0" xfId="0" applyNumberFormat="1" applyFont="1" applyFill="1" applyBorder="1" applyAlignment="1" applyProtection="1">
      <alignment horizontal="center" vertical="center"/>
      <protection locked="0"/>
    </xf>
    <xf numFmtId="0" fontId="12" fillId="33" borderId="35" xfId="0" applyFont="1" applyFill="1" applyBorder="1" applyAlignment="1">
      <alignment horizontal="centerContinuous" vertical="center" wrapText="1"/>
    </xf>
    <xf numFmtId="0" fontId="18" fillId="33" borderId="36" xfId="0" applyFont="1" applyFill="1" applyBorder="1" applyAlignment="1" applyProtection="1">
      <alignment horizontal="center" vertical="center"/>
      <protection locked="0"/>
    </xf>
    <xf numFmtId="3" fontId="18" fillId="38" borderId="36" xfId="0" applyNumberFormat="1" applyFont="1" applyFill="1" applyBorder="1" applyAlignment="1" applyProtection="1">
      <alignment horizontal="center" vertical="center"/>
      <protection locked="0"/>
    </xf>
    <xf numFmtId="171" fontId="18" fillId="33" borderId="64" xfId="0" applyNumberFormat="1" applyFont="1" applyFill="1" applyBorder="1" applyAlignment="1" applyProtection="1">
      <alignment horizontal="center"/>
      <protection locked="0"/>
    </xf>
    <xf numFmtId="3" fontId="18" fillId="33" borderId="64" xfId="0" applyNumberFormat="1" applyFont="1" applyFill="1" applyBorder="1" applyAlignment="1" applyProtection="1">
      <alignment horizontal="center" vertical="center"/>
      <protection locked="0"/>
    </xf>
    <xf numFmtId="171" fontId="18" fillId="33" borderId="64" xfId="0" applyNumberFormat="1" applyFont="1" applyFill="1" applyBorder="1" applyAlignment="1" applyProtection="1">
      <alignment horizontal="center" vertical="center"/>
      <protection locked="0"/>
    </xf>
    <xf numFmtId="0" fontId="12" fillId="33" borderId="65" xfId="0" applyFont="1" applyFill="1" applyBorder="1" applyAlignment="1">
      <alignment horizontal="centerContinuous" vertical="center"/>
    </xf>
    <xf numFmtId="171" fontId="18" fillId="33" borderId="66" xfId="0" applyNumberFormat="1" applyFont="1" applyFill="1" applyBorder="1" applyAlignment="1" applyProtection="1">
      <alignment horizontal="center" vertical="center"/>
      <protection locked="0"/>
    </xf>
    <xf numFmtId="0" fontId="43" fillId="33" borderId="17" xfId="59" applyFont="1" applyFill="1" applyBorder="1" applyAlignment="1" quotePrefix="1">
      <alignment/>
      <protection/>
    </xf>
    <xf numFmtId="0" fontId="12" fillId="33" borderId="0" xfId="59" applyFont="1" applyFill="1" applyBorder="1" applyAlignment="1">
      <alignment/>
      <protection/>
    </xf>
    <xf numFmtId="0" fontId="8" fillId="33" borderId="30" xfId="59" applyFont="1" applyFill="1" applyBorder="1" applyAlignment="1">
      <alignment/>
      <protection/>
    </xf>
    <xf numFmtId="0" fontId="18" fillId="33" borderId="25" xfId="44" applyNumberFormat="1" applyFont="1" applyFill="1" applyBorder="1" applyAlignment="1" applyProtection="1">
      <alignment horizontal="center"/>
      <protection locked="0"/>
    </xf>
    <xf numFmtId="0" fontId="28" fillId="33" borderId="0" xfId="59" applyFill="1" applyAlignment="1">
      <alignment/>
      <protection/>
    </xf>
    <xf numFmtId="0" fontId="55" fillId="33" borderId="0" xfId="0" applyFont="1" applyFill="1" applyAlignment="1">
      <alignment horizontal="center" vertical="center"/>
    </xf>
    <xf numFmtId="0" fontId="56" fillId="33" borderId="0" xfId="0" applyFont="1" applyFill="1" applyAlignment="1">
      <alignment vertical="center"/>
    </xf>
    <xf numFmtId="0" fontId="55" fillId="33" borderId="0" xfId="0" applyFont="1" applyFill="1" applyAlignment="1">
      <alignment horizontal="centerContinuous" vertical="center"/>
    </xf>
    <xf numFmtId="0" fontId="55" fillId="33" borderId="0" xfId="0" applyFont="1" applyFill="1" applyBorder="1" applyAlignment="1">
      <alignment horizontal="center" vertical="center"/>
    </xf>
    <xf numFmtId="0" fontId="54" fillId="33" borderId="0" xfId="0" applyFont="1" applyFill="1" applyAlignment="1">
      <alignment horizontal="centerContinuous" vertical="center"/>
    </xf>
    <xf numFmtId="0" fontId="38" fillId="33" borderId="0" xfId="0" applyFont="1" applyFill="1" applyAlignment="1" quotePrefix="1">
      <alignment vertical="center"/>
    </xf>
    <xf numFmtId="0" fontId="38" fillId="33" borderId="14" xfId="0" applyFont="1" applyFill="1" applyBorder="1" applyAlignment="1">
      <alignment vertical="center" wrapText="1" shrinkToFit="1"/>
    </xf>
    <xf numFmtId="0" fontId="59" fillId="33" borderId="0" xfId="0" applyFont="1" applyFill="1" applyAlignment="1" quotePrefix="1">
      <alignment vertical="center"/>
    </xf>
    <xf numFmtId="0" fontId="59" fillId="33" borderId="0" xfId="0" applyFont="1" applyFill="1" applyAlignment="1">
      <alignment vertical="center"/>
    </xf>
    <xf numFmtId="0" fontId="5" fillId="33" borderId="0" xfId="59" applyFont="1" applyFill="1" applyAlignment="1">
      <alignment vertical="center"/>
      <protection/>
    </xf>
    <xf numFmtId="0" fontId="12" fillId="33" borderId="0" xfId="0" applyFont="1" applyFill="1" applyBorder="1" applyAlignment="1" quotePrefix="1">
      <alignment horizontal="left" vertical="center"/>
    </xf>
    <xf numFmtId="3" fontId="18" fillId="33" borderId="30" xfId="0" applyNumberFormat="1" applyFont="1" applyFill="1" applyBorder="1" applyAlignment="1" applyProtection="1">
      <alignment horizontal="center"/>
      <protection locked="0"/>
    </xf>
    <xf numFmtId="0" fontId="54" fillId="33" borderId="0" xfId="0" applyFont="1" applyFill="1" applyBorder="1" applyAlignment="1">
      <alignment vertical="center"/>
    </xf>
    <xf numFmtId="0" fontId="57" fillId="33" borderId="0" xfId="0" applyFont="1" applyFill="1" applyAlignment="1">
      <alignment vertical="center"/>
    </xf>
    <xf numFmtId="0" fontId="12" fillId="33" borderId="18" xfId="0" applyFont="1" applyFill="1" applyBorder="1" applyAlignment="1">
      <alignment horizontal="centerContinuous" vertical="center" wrapText="1"/>
    </xf>
    <xf numFmtId="0" fontId="18" fillId="33" borderId="17" xfId="0" applyFont="1" applyFill="1" applyBorder="1" applyAlignment="1" applyProtection="1">
      <alignment horizontal="center" vertical="center"/>
      <protection locked="0"/>
    </xf>
    <xf numFmtId="3" fontId="18" fillId="38" borderId="17" xfId="0" applyNumberFormat="1" applyFont="1" applyFill="1" applyBorder="1" applyAlignment="1" applyProtection="1">
      <alignment horizontal="center" vertical="center"/>
      <protection locked="0"/>
    </xf>
    <xf numFmtId="171" fontId="18" fillId="33" borderId="67" xfId="0" applyNumberFormat="1" applyFont="1" applyFill="1" applyBorder="1" applyAlignment="1" applyProtection="1">
      <alignment horizontal="center"/>
      <protection locked="0"/>
    </xf>
    <xf numFmtId="3" fontId="18" fillId="33" borderId="67" xfId="0" applyNumberFormat="1" applyFont="1" applyFill="1" applyBorder="1" applyAlignment="1" applyProtection="1">
      <alignment horizontal="center" vertical="center"/>
      <protection locked="0"/>
    </xf>
    <xf numFmtId="171" fontId="18" fillId="33" borderId="67" xfId="0" applyNumberFormat="1" applyFont="1" applyFill="1" applyBorder="1" applyAlignment="1" applyProtection="1">
      <alignment horizontal="center" vertical="center"/>
      <protection locked="0"/>
    </xf>
    <xf numFmtId="0" fontId="54" fillId="33" borderId="0" xfId="59" applyFont="1" applyFill="1" applyBorder="1" applyAlignment="1">
      <alignment vertical="center"/>
      <protection/>
    </xf>
    <xf numFmtId="0" fontId="57" fillId="33" borderId="0" xfId="59" applyFont="1" applyFill="1" applyAlignment="1">
      <alignment vertical="center"/>
      <protection/>
    </xf>
    <xf numFmtId="3" fontId="18" fillId="33" borderId="28" xfId="0" applyNumberFormat="1" applyFont="1" applyFill="1" applyBorder="1" applyAlignment="1" applyProtection="1" quotePrefix="1">
      <alignment horizontal="left" vertical="center"/>
      <protection locked="0"/>
    </xf>
    <xf numFmtId="0" fontId="12" fillId="33" borderId="16" xfId="0" applyFont="1" applyFill="1" applyBorder="1" applyAlignment="1" quotePrefix="1">
      <alignment horizontal="center" vertical="center"/>
    </xf>
    <xf numFmtId="0" fontId="1" fillId="36" borderId="52" xfId="0" applyFont="1" applyFill="1" applyBorder="1" applyAlignment="1">
      <alignment horizontal="center" vertical="center"/>
    </xf>
    <xf numFmtId="0" fontId="1" fillId="36" borderId="57" xfId="0" applyFont="1" applyFill="1" applyBorder="1" applyAlignment="1">
      <alignment horizontal="center" vertical="center"/>
    </xf>
    <xf numFmtId="0" fontId="1" fillId="36" borderId="32" xfId="0" applyFont="1" applyFill="1" applyBorder="1" applyAlignment="1" quotePrefix="1">
      <alignment horizontal="center" vertical="center"/>
    </xf>
    <xf numFmtId="0" fontId="1" fillId="36" borderId="68" xfId="0" applyFont="1" applyFill="1" applyBorder="1" applyAlignment="1" quotePrefix="1">
      <alignment horizontal="center" vertical="center"/>
    </xf>
    <xf numFmtId="0" fontId="1" fillId="34" borderId="45" xfId="0" applyFont="1" applyFill="1" applyBorder="1" applyAlignment="1">
      <alignment horizontal="center" vertical="center"/>
    </xf>
    <xf numFmtId="0" fontId="54" fillId="33" borderId="0" xfId="0" applyFont="1" applyFill="1" applyBorder="1" applyAlignment="1">
      <alignment horizontal="center" vertical="center"/>
    </xf>
    <xf numFmtId="0" fontId="54" fillId="33" borderId="0" xfId="0" applyFont="1" applyFill="1" applyBorder="1" applyAlignment="1" quotePrefix="1">
      <alignment horizontal="center" vertical="center"/>
    </xf>
    <xf numFmtId="0" fontId="57" fillId="33" borderId="0" xfId="0" applyFont="1" applyFill="1" applyAlignment="1">
      <alignment horizontal="center" vertical="center"/>
    </xf>
    <xf numFmtId="0" fontId="60" fillId="33" borderId="0" xfId="0" applyFont="1" applyFill="1" applyBorder="1" applyAlignment="1">
      <alignment horizontal="center" vertical="center" wrapText="1"/>
    </xf>
    <xf numFmtId="0" fontId="60" fillId="33" borderId="0" xfId="0" applyFont="1" applyFill="1" applyBorder="1" applyAlignment="1" quotePrefix="1">
      <alignment horizontal="center" vertical="center" wrapText="1"/>
    </xf>
    <xf numFmtId="0" fontId="6" fillId="33" borderId="11" xfId="0" applyFont="1" applyFill="1" applyBorder="1" applyAlignment="1" quotePrefix="1">
      <alignment horizontal="justify" vertical="center" wrapText="1"/>
    </xf>
    <xf numFmtId="0" fontId="6" fillId="33" borderId="11" xfId="0" applyFont="1" applyFill="1" applyBorder="1" applyAlignment="1">
      <alignment horizontal="justify" vertical="center" wrapText="1"/>
    </xf>
    <xf numFmtId="0" fontId="12" fillId="33" borderId="21" xfId="0" applyFont="1" applyFill="1" applyBorder="1" applyAlignment="1">
      <alignment horizontal="center" vertical="center"/>
    </xf>
    <xf numFmtId="0" fontId="12" fillId="33" borderId="22"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15" xfId="0" applyFont="1" applyFill="1" applyBorder="1" applyAlignment="1">
      <alignment horizontal="center" vertical="center"/>
    </xf>
    <xf numFmtId="0" fontId="12" fillId="33" borderId="0" xfId="0" applyFont="1" applyFill="1" applyBorder="1" applyAlignment="1" quotePrefix="1">
      <alignment horizontal="left" wrapText="1"/>
    </xf>
    <xf numFmtId="0" fontId="12" fillId="33" borderId="30" xfId="0" applyFont="1" applyFill="1" applyBorder="1" applyAlignment="1" quotePrefix="1">
      <alignment horizontal="left" wrapText="1"/>
    </xf>
    <xf numFmtId="0" fontId="12" fillId="34" borderId="21"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18" xfId="0" applyFont="1" applyFill="1" applyBorder="1" applyAlignment="1">
      <alignment horizontal="center" vertical="center"/>
    </xf>
    <xf numFmtId="0" fontId="12" fillId="34" borderId="19" xfId="0" applyFont="1" applyFill="1" applyBorder="1" applyAlignment="1">
      <alignment horizontal="center" vertical="center"/>
    </xf>
    <xf numFmtId="0" fontId="12" fillId="34" borderId="20" xfId="0" applyFont="1" applyFill="1" applyBorder="1" applyAlignment="1">
      <alignment horizontal="center" vertical="center"/>
    </xf>
    <xf numFmtId="0" fontId="12" fillId="33" borderId="0" xfId="0" applyFont="1" applyFill="1" applyBorder="1" applyAlignment="1" quotePrefix="1">
      <alignment horizontal="left" vertical="center" wrapText="1"/>
    </xf>
    <xf numFmtId="0" fontId="12" fillId="33" borderId="46" xfId="0" applyFont="1" applyFill="1" applyBorder="1" applyAlignment="1" quotePrefix="1">
      <alignment horizontal="left" vertical="center" wrapText="1"/>
    </xf>
    <xf numFmtId="0" fontId="8" fillId="33" borderId="11" xfId="0" applyFont="1" applyFill="1" applyBorder="1" applyAlignment="1" quotePrefix="1">
      <alignment horizontal="left" vertical="center" wrapText="1"/>
    </xf>
    <xf numFmtId="0" fontId="8" fillId="33" borderId="11" xfId="0" applyFont="1" applyFill="1" applyBorder="1" applyAlignment="1">
      <alignment horizontal="justify" vertical="center" wrapText="1"/>
    </xf>
    <xf numFmtId="0" fontId="12" fillId="33" borderId="30" xfId="0" applyFont="1" applyFill="1" applyBorder="1" applyAlignment="1" quotePrefix="1">
      <alignment horizontal="left" vertical="center" wrapText="1"/>
    </xf>
    <xf numFmtId="0" fontId="52" fillId="33" borderId="11" xfId="0" applyFont="1" applyFill="1" applyBorder="1" applyAlignment="1" quotePrefix="1">
      <alignment horizontal="justify" vertical="center"/>
    </xf>
    <xf numFmtId="0" fontId="57" fillId="33" borderId="0" xfId="59" applyFont="1" applyFill="1" applyAlignment="1">
      <alignment horizontal="center" vertical="center"/>
      <protection/>
    </xf>
    <xf numFmtId="0" fontId="54" fillId="33" borderId="0" xfId="59" applyFont="1" applyFill="1" applyBorder="1" applyAlignment="1">
      <alignment horizontal="center" vertical="center"/>
      <protection/>
    </xf>
    <xf numFmtId="0" fontId="8" fillId="33" borderId="10" xfId="59" applyFont="1" applyFill="1" applyBorder="1" applyAlignment="1">
      <alignment horizontal="center" vertical="center"/>
      <protection/>
    </xf>
    <xf numFmtId="0" fontId="8" fillId="33" borderId="11" xfId="59" applyFont="1" applyFill="1" applyBorder="1" applyAlignment="1">
      <alignment horizontal="center" vertical="center"/>
      <protection/>
    </xf>
    <xf numFmtId="0" fontId="8" fillId="33" borderId="12" xfId="59" applyFont="1" applyFill="1" applyBorder="1" applyAlignment="1">
      <alignment horizontal="center" vertical="center"/>
      <protection/>
    </xf>
    <xf numFmtId="0" fontId="8" fillId="33" borderId="17" xfId="59" applyFont="1" applyFill="1" applyBorder="1" applyAlignment="1">
      <alignment horizontal="center" vertical="center"/>
      <protection/>
    </xf>
    <xf numFmtId="0" fontId="8" fillId="33" borderId="0" xfId="59" applyFont="1" applyFill="1" applyBorder="1" applyAlignment="1">
      <alignment horizontal="center" vertical="center"/>
      <protection/>
    </xf>
    <xf numFmtId="0" fontId="8" fillId="33" borderId="30" xfId="59" applyFont="1" applyFill="1" applyBorder="1" applyAlignment="1">
      <alignment horizontal="center" vertical="center"/>
      <protection/>
    </xf>
    <xf numFmtId="0" fontId="8" fillId="33" borderId="13" xfId="59" applyFont="1" applyFill="1" applyBorder="1" applyAlignment="1">
      <alignment horizontal="center" vertical="center"/>
      <protection/>
    </xf>
    <xf numFmtId="0" fontId="8" fillId="33" borderId="14" xfId="59" applyFont="1" applyFill="1" applyBorder="1" applyAlignment="1">
      <alignment horizontal="center" vertical="center"/>
      <protection/>
    </xf>
    <xf numFmtId="0" fontId="8" fillId="33" borderId="15" xfId="59" applyFont="1" applyFill="1" applyBorder="1" applyAlignment="1">
      <alignment horizontal="center" vertical="center"/>
      <protection/>
    </xf>
    <xf numFmtId="0" fontId="12" fillId="33" borderId="18" xfId="59" applyFont="1" applyFill="1" applyBorder="1" applyAlignment="1">
      <alignment horizontal="center" vertical="center"/>
      <protection/>
    </xf>
    <xf numFmtId="0" fontId="8" fillId="33" borderId="20" xfId="59" applyFont="1" applyFill="1" applyBorder="1" applyAlignment="1">
      <alignment horizontal="center" vertical="center"/>
      <protection/>
    </xf>
    <xf numFmtId="0" fontId="8" fillId="33" borderId="21" xfId="59" applyFont="1" applyFill="1" applyBorder="1" applyAlignment="1">
      <alignment horizontal="center" vertical="center" wrapText="1"/>
      <protection/>
    </xf>
    <xf numFmtId="0" fontId="8" fillId="33" borderId="22" xfId="59" applyFont="1" applyFill="1" applyBorder="1" applyAlignment="1">
      <alignment horizontal="center" vertical="center" wrapText="1"/>
      <protection/>
    </xf>
    <xf numFmtId="0" fontId="53" fillId="33" borderId="11" xfId="59" applyFont="1" applyFill="1" applyBorder="1" applyAlignment="1" quotePrefix="1">
      <alignment horizontal="justify" vertical="center" wrapText="1"/>
      <protection/>
    </xf>
    <xf numFmtId="0" fontId="43" fillId="33" borderId="11" xfId="59" applyFont="1" applyFill="1" applyBorder="1" applyAlignment="1">
      <alignment horizontal="justify" vertical="center" wrapText="1"/>
      <protection/>
    </xf>
    <xf numFmtId="0" fontId="12" fillId="33" borderId="20" xfId="59" applyFont="1" applyFill="1" applyBorder="1" applyAlignment="1">
      <alignment horizontal="center" vertical="center"/>
      <protection/>
    </xf>
    <xf numFmtId="0" fontId="8" fillId="33" borderId="25" xfId="59" applyFont="1" applyFill="1" applyBorder="1" applyAlignment="1">
      <alignment horizontal="center" vertical="center" wrapText="1"/>
      <protection/>
    </xf>
    <xf numFmtId="0" fontId="12" fillId="33" borderId="10" xfId="59" applyFont="1" applyFill="1" applyBorder="1" applyAlignment="1">
      <alignment horizontal="center" vertical="center" wrapText="1"/>
      <protection/>
    </xf>
    <xf numFmtId="0" fontId="12" fillId="33" borderId="17" xfId="59" applyFont="1" applyFill="1" applyBorder="1" applyAlignment="1">
      <alignment horizontal="center" vertical="center" wrapText="1"/>
      <protection/>
    </xf>
    <xf numFmtId="0" fontId="12" fillId="33" borderId="13" xfId="59" applyFont="1" applyFill="1" applyBorder="1" applyAlignment="1">
      <alignment horizontal="center" vertical="center" wrapText="1"/>
      <protection/>
    </xf>
    <xf numFmtId="0" fontId="12" fillId="33" borderId="21" xfId="59" applyFont="1" applyFill="1" applyBorder="1" applyAlignment="1">
      <alignment horizontal="center" vertical="center" wrapText="1"/>
      <protection/>
    </xf>
    <xf numFmtId="0" fontId="12" fillId="33" borderId="25" xfId="59" applyFont="1" applyFill="1" applyBorder="1" applyAlignment="1">
      <alignment horizontal="center" vertical="center" wrapText="1"/>
      <protection/>
    </xf>
    <xf numFmtId="0" fontId="12" fillId="33" borderId="22" xfId="59" applyFont="1" applyFill="1" applyBorder="1" applyAlignment="1">
      <alignment horizontal="center" vertical="center" wrapText="1"/>
      <protection/>
    </xf>
    <xf numFmtId="0" fontId="12" fillId="34" borderId="21" xfId="59" applyFont="1" applyFill="1" applyBorder="1" applyAlignment="1">
      <alignment horizontal="center" vertical="center" wrapText="1"/>
      <protection/>
    </xf>
    <xf numFmtId="0" fontId="12" fillId="34" borderId="25" xfId="59" applyFont="1" applyFill="1" applyBorder="1" applyAlignment="1">
      <alignment horizontal="center" vertical="center" wrapText="1"/>
      <protection/>
    </xf>
    <xf numFmtId="0" fontId="12" fillId="34" borderId="22" xfId="59" applyFont="1" applyFill="1" applyBorder="1" applyAlignment="1">
      <alignment horizontal="center" vertical="center" wrapText="1"/>
      <protection/>
    </xf>
    <xf numFmtId="0" fontId="8" fillId="34" borderId="11" xfId="59" applyFont="1" applyFill="1" applyBorder="1" applyAlignment="1">
      <alignment horizontal="center" vertical="center"/>
      <protection/>
    </xf>
    <xf numFmtId="0" fontId="8" fillId="34" borderId="12" xfId="59" applyFont="1" applyFill="1" applyBorder="1" applyAlignment="1">
      <alignment horizontal="center" vertical="center"/>
      <protection/>
    </xf>
    <xf numFmtId="0" fontId="8" fillId="34" borderId="0" xfId="59" applyFont="1" applyFill="1" applyBorder="1" applyAlignment="1">
      <alignment horizontal="center" vertical="center"/>
      <protection/>
    </xf>
    <xf numFmtId="0" fontId="8" fillId="34" borderId="30" xfId="59" applyFont="1" applyFill="1" applyBorder="1" applyAlignment="1">
      <alignment horizontal="center" vertical="center"/>
      <protection/>
    </xf>
    <xf numFmtId="0" fontId="8" fillId="34" borderId="14" xfId="59" applyFont="1" applyFill="1" applyBorder="1" applyAlignment="1">
      <alignment horizontal="center" vertical="center"/>
      <protection/>
    </xf>
    <xf numFmtId="0" fontId="8" fillId="34" borderId="15" xfId="59" applyFont="1" applyFill="1" applyBorder="1" applyAlignment="1">
      <alignment horizontal="center" vertical="center"/>
      <protection/>
    </xf>
    <xf numFmtId="0" fontId="12" fillId="34" borderId="18" xfId="59" applyFont="1" applyFill="1" applyBorder="1" applyAlignment="1">
      <alignment horizontal="center" vertical="center"/>
      <protection/>
    </xf>
    <xf numFmtId="0" fontId="12" fillId="34" borderId="20" xfId="59" applyFont="1" applyFill="1" applyBorder="1" applyAlignment="1">
      <alignment horizontal="center" vertical="center"/>
      <protection/>
    </xf>
    <xf numFmtId="0" fontId="8" fillId="34" borderId="25" xfId="59" applyFont="1" applyFill="1" applyBorder="1" applyAlignment="1">
      <alignment horizontal="center" vertical="center" wrapText="1"/>
      <protection/>
    </xf>
    <xf numFmtId="0" fontId="8" fillId="34" borderId="22" xfId="59" applyFont="1" applyFill="1" applyBorder="1" applyAlignment="1">
      <alignment horizontal="center" vertical="center" wrapText="1"/>
      <protection/>
    </xf>
    <xf numFmtId="0" fontId="8" fillId="34" borderId="20" xfId="59" applyFont="1" applyFill="1" applyBorder="1" applyAlignment="1">
      <alignment horizontal="center" vertical="center"/>
      <protection/>
    </xf>
    <xf numFmtId="0" fontId="8" fillId="34" borderId="21" xfId="59" applyFont="1" applyFill="1" applyBorder="1" applyAlignment="1">
      <alignment horizontal="center" vertical="center" wrapText="1"/>
      <protection/>
    </xf>
    <xf numFmtId="0" fontId="12" fillId="34" borderId="10" xfId="59" applyFont="1" applyFill="1" applyBorder="1" applyAlignment="1">
      <alignment horizontal="center" vertical="center" wrapText="1"/>
      <protection/>
    </xf>
    <xf numFmtId="0" fontId="12" fillId="34" borderId="17" xfId="59" applyFont="1" applyFill="1" applyBorder="1" applyAlignment="1">
      <alignment horizontal="center" vertical="center" wrapText="1"/>
      <protection/>
    </xf>
    <xf numFmtId="0" fontId="12" fillId="34" borderId="13" xfId="59" applyFont="1" applyFill="1" applyBorder="1" applyAlignment="1">
      <alignment horizontal="center" vertical="center" wrapText="1"/>
      <protection/>
    </xf>
    <xf numFmtId="0" fontId="1" fillId="0" borderId="0" xfId="0" applyFont="1" applyAlignment="1">
      <alignment/>
    </xf>
    <xf numFmtId="0" fontId="30" fillId="0" borderId="0" xfId="55" applyFont="1"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DS_Triennial_2007_V.2" xfId="44"/>
    <cellStyle name="Currency" xfId="45"/>
    <cellStyle name="Currency [0]" xfId="46"/>
    <cellStyle name="Dezimal_Tabelle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CDS_Triennial_2007_V.2" xfId="59"/>
    <cellStyle name="Note" xfId="60"/>
    <cellStyle name="Output" xfId="61"/>
    <cellStyle name="Percent" xfId="62"/>
    <cellStyle name="Title" xfId="63"/>
    <cellStyle name="Total" xfId="64"/>
    <cellStyle name="Warning Text" xfId="65"/>
  </cellStyles>
  <dxfs count="11">
    <dxf>
      <font>
        <b/>
        <i val="0"/>
        <color auto="1"/>
      </font>
      <fill>
        <patternFill>
          <bgColor indexed="10"/>
        </patternFill>
      </fill>
    </dxf>
    <dxf>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ill>
        <patternFill>
          <bgColor indexed="10"/>
        </patternFill>
      </fill>
    </dxf>
    <dxf>
      <font>
        <b/>
        <i val="0"/>
        <color auto="1"/>
      </font>
      <fill>
        <patternFill>
          <bgColor indexed="10"/>
        </patternFill>
      </fill>
    </dxf>
    <dxf>
      <fill>
        <patternFill>
          <bgColor indexed="10"/>
        </patternFill>
      </fill>
    </dxf>
    <dxf>
      <font>
        <b/>
        <i val="0"/>
        <color auto="1"/>
      </font>
      <fill>
        <patternFill>
          <bgColor indexed="10"/>
        </patternFill>
      </fill>
    </dxf>
    <dxf>
      <fill>
        <patternFill>
          <bgColor indexed="10"/>
        </patternFill>
      </fill>
    </dxf>
    <dxf>
      <font>
        <b/>
        <i val="0"/>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10</xdr:row>
      <xdr:rowOff>57150</xdr:rowOff>
    </xdr:from>
    <xdr:to>
      <xdr:col>4</xdr:col>
      <xdr:colOff>238125</xdr:colOff>
      <xdr:row>11</xdr:row>
      <xdr:rowOff>114300</xdr:rowOff>
    </xdr:to>
    <xdr:pic>
      <xdr:nvPicPr>
        <xdr:cNvPr id="1" name="chkChecking"/>
        <xdr:cNvPicPr preferRelativeResize="1">
          <a:picLocks noChangeAspect="1"/>
        </xdr:cNvPicPr>
      </xdr:nvPicPr>
      <xdr:blipFill>
        <a:blip r:embed="rId1"/>
        <a:stretch>
          <a:fillRect/>
        </a:stretch>
      </xdr:blipFill>
      <xdr:spPr>
        <a:xfrm>
          <a:off x="523875" y="1409700"/>
          <a:ext cx="1819275" cy="20955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3">
    <tabColor indexed="43"/>
  </sheetPr>
  <dimension ref="B2:F10"/>
  <sheetViews>
    <sheetView zoomScalePageLayoutView="0" workbookViewId="0" topLeftCell="A1">
      <selection activeCell="D14" sqref="D14"/>
    </sheetView>
  </sheetViews>
  <sheetFormatPr defaultColWidth="9.00390625" defaultRowHeight="12"/>
  <cols>
    <col min="1" max="1" width="2.125" style="102" customWidth="1"/>
    <col min="2" max="2" width="4.625" style="102" customWidth="1"/>
    <col min="3" max="3" width="0.6171875" style="102" customWidth="1"/>
    <col min="4" max="4" width="20.25390625" style="102" customWidth="1"/>
    <col min="5" max="5" width="15.875" style="203" customWidth="1"/>
    <col min="6" max="6" width="0.875" style="102" customWidth="1"/>
    <col min="7" max="16384" width="9.125" style="102" customWidth="1"/>
  </cols>
  <sheetData>
    <row r="1" ht="12.75" thickBot="1"/>
    <row r="2" spans="3:6" ht="12">
      <c r="C2" s="204"/>
      <c r="D2" s="392" t="s">
        <v>129</v>
      </c>
      <c r="E2" s="394" t="s">
        <v>130</v>
      </c>
      <c r="F2" s="205"/>
    </row>
    <row r="3" spans="3:6" ht="12.75" thickBot="1">
      <c r="C3" s="206"/>
      <c r="D3" s="393"/>
      <c r="E3" s="395"/>
      <c r="F3" s="207"/>
    </row>
    <row r="4" spans="3:6" ht="4.5" customHeight="1">
      <c r="C4" s="208"/>
      <c r="D4" s="209"/>
      <c r="E4" s="210"/>
      <c r="F4" s="211"/>
    </row>
    <row r="5" spans="2:6" ht="12">
      <c r="B5" s="396"/>
      <c r="C5" s="213"/>
      <c r="D5" s="214" t="s">
        <v>131</v>
      </c>
      <c r="E5" s="216" t="e">
        <f>+SUM(OUT_1_Check!AG16:AS52)</f>
        <v>#REF!</v>
      </c>
      <c r="F5" s="215"/>
    </row>
    <row r="6" spans="2:6" ht="12">
      <c r="B6" s="396"/>
      <c r="C6" s="213"/>
      <c r="D6" s="214" t="s">
        <v>132</v>
      </c>
      <c r="E6" s="216" t="e">
        <f>+SUM(OUT_1_Check!AG16:AS52)</f>
        <v>#REF!</v>
      </c>
      <c r="F6" s="215"/>
    </row>
    <row r="7" spans="2:6" ht="12">
      <c r="B7" s="396"/>
      <c r="C7" s="213"/>
      <c r="D7" s="214" t="s">
        <v>133</v>
      </c>
      <c r="E7" s="216">
        <f>+SUM(OUT_3_Check!D16:N39)</f>
        <v>0</v>
      </c>
      <c r="F7" s="215"/>
    </row>
    <row r="8" spans="2:6" ht="12">
      <c r="B8" s="396"/>
      <c r="C8" s="213"/>
      <c r="D8" s="214" t="s">
        <v>134</v>
      </c>
      <c r="E8" s="216">
        <f>+SUM(OUT_4_Check!D15:S36)</f>
        <v>10</v>
      </c>
      <c r="F8" s="215"/>
    </row>
    <row r="9" spans="2:6" ht="12">
      <c r="B9" s="212"/>
      <c r="C9" s="213"/>
      <c r="D9" s="214" t="s">
        <v>139</v>
      </c>
      <c r="E9" s="216">
        <f>+SUM(CDS_Check!D17:K28)</f>
        <v>0</v>
      </c>
      <c r="F9" s="215"/>
    </row>
    <row r="10" spans="2:6" ht="4.5" customHeight="1">
      <c r="B10" s="212"/>
      <c r="C10" s="307"/>
      <c r="D10" s="308"/>
      <c r="E10" s="309"/>
      <c r="F10" s="310"/>
    </row>
  </sheetData>
  <sheetProtection/>
  <mergeCells count="3">
    <mergeCell ref="D2:D3"/>
    <mergeCell ref="E2:E3"/>
    <mergeCell ref="B5:B8"/>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0">
    <tabColor indexed="43"/>
    <pageSetUpPr fitToPage="1"/>
  </sheetPr>
  <dimension ref="A1:U37"/>
  <sheetViews>
    <sheetView zoomScale="60" zoomScaleNormal="60" zoomScalePageLayoutView="0" workbookViewId="0" topLeftCell="A1">
      <pane xSplit="3" ySplit="14" topLeftCell="D15" activePane="bottomRight" state="frozen"/>
      <selection pane="topLeft" activeCell="B2" sqref="B2"/>
      <selection pane="topRight" activeCell="B2" sqref="B2"/>
      <selection pane="bottomLeft" activeCell="B2" sqref="B2"/>
      <selection pane="bottomRight" activeCell="S16" sqref="S16:S37"/>
    </sheetView>
  </sheetViews>
  <sheetFormatPr defaultColWidth="9.00390625" defaultRowHeight="12"/>
  <cols>
    <col min="1" max="1" width="2.25390625" style="102" customWidth="1"/>
    <col min="2" max="2" width="9.125" style="102" customWidth="1"/>
    <col min="3" max="3" width="25.625" style="102" customWidth="1"/>
    <col min="4" max="19" width="9.125" style="102" customWidth="1"/>
    <col min="20" max="20" width="11.125" style="102" bestFit="1" customWidth="1"/>
    <col min="21" max="16384" width="9.125" style="102" customWidth="1"/>
  </cols>
  <sheetData>
    <row r="1" spans="1:19" s="58" customFormat="1" ht="18" customHeight="1">
      <c r="A1" s="54" t="s">
        <v>40</v>
      </c>
      <c r="B1" s="55"/>
      <c r="C1" s="55"/>
      <c r="D1" s="56"/>
      <c r="E1" s="56"/>
      <c r="F1" s="56"/>
      <c r="G1" s="56"/>
      <c r="H1" s="56"/>
      <c r="I1" s="56"/>
      <c r="J1" s="56"/>
      <c r="K1" s="56"/>
      <c r="L1" s="56"/>
      <c r="M1" s="56"/>
      <c r="N1" s="56"/>
      <c r="O1" s="56"/>
      <c r="P1" s="56"/>
      <c r="Q1" s="56"/>
      <c r="R1" s="56"/>
      <c r="S1" s="57"/>
    </row>
    <row r="2" spans="1:19" s="58" customFormat="1" ht="18" customHeight="1">
      <c r="A2" s="59"/>
      <c r="B2" s="60"/>
      <c r="C2" s="60"/>
      <c r="D2" s="61"/>
      <c r="E2" s="62"/>
      <c r="F2" s="61"/>
      <c r="G2" s="61"/>
      <c r="H2" s="61"/>
      <c r="I2" s="61"/>
      <c r="J2" s="61"/>
      <c r="K2" s="61"/>
      <c r="L2" s="61"/>
      <c r="M2" s="61"/>
      <c r="N2" s="61"/>
      <c r="O2" s="61"/>
      <c r="P2" s="61"/>
      <c r="Q2" s="61"/>
      <c r="R2" s="61"/>
      <c r="S2" s="61"/>
    </row>
    <row r="3" spans="1:19" s="58" customFormat="1" ht="18" customHeight="1" thickBot="1">
      <c r="A3" s="60"/>
      <c r="B3" s="64" t="s">
        <v>2</v>
      </c>
      <c r="C3" s="64"/>
      <c r="D3" s="61"/>
      <c r="E3" s="61"/>
      <c r="F3" s="61"/>
      <c r="G3" s="61"/>
      <c r="H3" s="61"/>
      <c r="I3" s="61"/>
      <c r="J3" s="61"/>
      <c r="K3" s="61"/>
      <c r="L3" s="61"/>
      <c r="M3" s="61"/>
      <c r="N3" s="61"/>
      <c r="O3" s="61"/>
      <c r="P3" s="61"/>
      <c r="Q3" s="61"/>
      <c r="R3" s="61"/>
      <c r="S3" s="61"/>
    </row>
    <row r="4" spans="1:19" s="58" customFormat="1" ht="18" customHeight="1" thickBot="1">
      <c r="A4" s="60"/>
      <c r="B4" s="64" t="s">
        <v>3</v>
      </c>
      <c r="C4" s="64"/>
      <c r="D4" s="61"/>
      <c r="E4" s="61"/>
      <c r="F4" s="61"/>
      <c r="G4" s="61"/>
      <c r="H4" s="61"/>
      <c r="I4" s="61"/>
      <c r="J4" s="61"/>
      <c r="K4" s="61"/>
      <c r="L4" s="61"/>
      <c r="M4" s="61"/>
      <c r="N4" s="61"/>
      <c r="O4" s="61"/>
      <c r="P4" s="61"/>
      <c r="Q4" s="103" t="s">
        <v>110</v>
      </c>
      <c r="R4" s="168"/>
      <c r="S4" s="104">
        <v>0.005</v>
      </c>
    </row>
    <row r="5" spans="1:19" s="58" customFormat="1" ht="18" customHeight="1">
      <c r="A5" s="59"/>
      <c r="B5" s="60"/>
      <c r="C5" s="60"/>
      <c r="D5" s="61"/>
      <c r="E5" s="61"/>
      <c r="F5" s="61"/>
      <c r="G5" s="61"/>
      <c r="H5" s="61"/>
      <c r="I5" s="61"/>
      <c r="J5" s="61"/>
      <c r="K5" s="61"/>
      <c r="L5" s="61"/>
      <c r="M5" s="61"/>
      <c r="N5" s="61"/>
      <c r="O5" s="61"/>
      <c r="P5" s="61"/>
      <c r="Q5" s="61"/>
      <c r="R5" s="61"/>
      <c r="S5" s="61"/>
    </row>
    <row r="6" spans="1:19" s="58" customFormat="1" ht="18" customHeight="1">
      <c r="A6" s="64"/>
      <c r="B6" s="64" t="s">
        <v>41</v>
      </c>
      <c r="C6" s="64"/>
      <c r="D6" s="61"/>
      <c r="E6" s="61"/>
      <c r="F6" s="61"/>
      <c r="G6" s="61"/>
      <c r="H6" s="61"/>
      <c r="I6" s="61"/>
      <c r="J6" s="61"/>
      <c r="K6" s="61"/>
      <c r="L6" s="61"/>
      <c r="M6" s="61"/>
      <c r="N6" s="61"/>
      <c r="O6" s="61"/>
      <c r="P6" s="61"/>
      <c r="Q6" s="61"/>
      <c r="R6" s="61"/>
      <c r="S6" s="61"/>
    </row>
    <row r="7" spans="1:19" s="58" customFormat="1" ht="18" customHeight="1">
      <c r="A7" s="64"/>
      <c r="B7" s="64" t="s">
        <v>42</v>
      </c>
      <c r="C7" s="64"/>
      <c r="D7" s="61"/>
      <c r="E7" s="61"/>
      <c r="F7" s="61"/>
      <c r="G7" s="61"/>
      <c r="H7" s="61"/>
      <c r="I7" s="61"/>
      <c r="J7" s="61"/>
      <c r="K7" s="61"/>
      <c r="L7" s="61"/>
      <c r="M7" s="61"/>
      <c r="N7" s="61"/>
      <c r="O7" s="61"/>
      <c r="P7" s="61"/>
      <c r="Q7" s="56"/>
      <c r="R7" s="61"/>
      <c r="S7" s="61"/>
    </row>
    <row r="8" spans="1:19" s="58" customFormat="1" ht="18" customHeight="1">
      <c r="A8" s="64"/>
      <c r="B8" s="64" t="s">
        <v>106</v>
      </c>
      <c r="C8" s="64"/>
      <c r="D8" s="61"/>
      <c r="E8" s="61"/>
      <c r="F8" s="61"/>
      <c r="G8" s="61"/>
      <c r="H8" s="61"/>
      <c r="I8" s="61"/>
      <c r="J8" s="61"/>
      <c r="K8" s="61"/>
      <c r="L8" s="61"/>
      <c r="M8" s="61"/>
      <c r="N8" s="61"/>
      <c r="O8" s="61"/>
      <c r="P8" s="61"/>
      <c r="Q8" s="56"/>
      <c r="R8" s="61"/>
      <c r="S8" s="61"/>
    </row>
    <row r="9" spans="1:19" s="58" customFormat="1" ht="18" customHeight="1">
      <c r="A9" s="64"/>
      <c r="B9" s="66" t="s">
        <v>4</v>
      </c>
      <c r="C9" s="66"/>
      <c r="D9" s="61"/>
      <c r="E9" s="61"/>
      <c r="F9" s="61"/>
      <c r="G9" s="61"/>
      <c r="H9" s="61"/>
      <c r="I9" s="61"/>
      <c r="J9" s="61"/>
      <c r="K9" s="61"/>
      <c r="L9" s="61"/>
      <c r="M9" s="61"/>
      <c r="N9" s="61"/>
      <c r="O9" s="61"/>
      <c r="P9" s="61"/>
      <c r="Q9" s="61"/>
      <c r="R9" s="61"/>
      <c r="S9" s="61"/>
    </row>
    <row r="10" spans="1:19" s="58" customFormat="1" ht="18" customHeight="1">
      <c r="A10" s="64"/>
      <c r="B10" s="66"/>
      <c r="C10" s="66"/>
      <c r="D10" s="61"/>
      <c r="E10" s="61"/>
      <c r="F10" s="61"/>
      <c r="G10" s="61"/>
      <c r="H10" s="61"/>
      <c r="I10" s="61"/>
      <c r="J10" s="61"/>
      <c r="K10" s="61"/>
      <c r="L10" s="61"/>
      <c r="M10" s="61"/>
      <c r="N10" s="61"/>
      <c r="O10" s="61"/>
      <c r="P10" s="61"/>
      <c r="Q10" s="61"/>
      <c r="R10" s="61"/>
      <c r="S10" s="61"/>
    </row>
    <row r="11" spans="1:19" s="58" customFormat="1" ht="18" customHeight="1">
      <c r="A11" s="64"/>
      <c r="B11" s="66"/>
      <c r="C11" s="66"/>
      <c r="D11" s="61"/>
      <c r="E11" s="61"/>
      <c r="F11" s="61"/>
      <c r="G11" s="61"/>
      <c r="H11" s="61"/>
      <c r="I11" s="61"/>
      <c r="J11" s="61"/>
      <c r="K11" s="61"/>
      <c r="L11" s="61"/>
      <c r="M11" s="61"/>
      <c r="N11" s="61"/>
      <c r="O11" s="61"/>
      <c r="P11" s="61"/>
      <c r="Q11" s="61"/>
      <c r="R11" s="61"/>
      <c r="S11" s="61"/>
    </row>
    <row r="12" spans="1:19" s="71" customFormat="1" ht="18" customHeight="1" thickBot="1">
      <c r="A12" s="67"/>
      <c r="B12" s="68"/>
      <c r="C12" s="68"/>
      <c r="D12" s="69"/>
      <c r="E12" s="69"/>
      <c r="F12" s="69"/>
      <c r="G12" s="69"/>
      <c r="H12" s="70"/>
      <c r="I12" s="70"/>
      <c r="J12" s="70"/>
      <c r="K12" s="69"/>
      <c r="L12" s="69"/>
      <c r="M12" s="69"/>
      <c r="N12" s="69"/>
      <c r="O12" s="61"/>
      <c r="P12" s="69"/>
      <c r="Q12" s="69"/>
      <c r="R12" s="69"/>
      <c r="S12" s="69"/>
    </row>
    <row r="13" spans="1:19" s="75" customFormat="1" ht="33.75" customHeight="1">
      <c r="A13" s="138"/>
      <c r="B13" s="140"/>
      <c r="C13" s="140"/>
      <c r="D13" s="154" t="s">
        <v>43</v>
      </c>
      <c r="E13" s="155"/>
      <c r="F13" s="156"/>
      <c r="G13" s="157"/>
      <c r="H13" s="154" t="s">
        <v>44</v>
      </c>
      <c r="I13" s="155"/>
      <c r="J13" s="155"/>
      <c r="K13" s="157"/>
      <c r="L13" s="154" t="s">
        <v>45</v>
      </c>
      <c r="M13" s="155"/>
      <c r="N13" s="155"/>
      <c r="O13" s="169"/>
      <c r="P13" s="167" t="s">
        <v>35</v>
      </c>
      <c r="Q13" s="155"/>
      <c r="R13" s="155"/>
      <c r="S13" s="157"/>
    </row>
    <row r="14" spans="1:19" s="75" customFormat="1" ht="96.75" customHeight="1">
      <c r="A14" s="76"/>
      <c r="B14" s="77" t="s">
        <v>46</v>
      </c>
      <c r="C14" s="129"/>
      <c r="D14" s="158" t="s">
        <v>47</v>
      </c>
      <c r="E14" s="146" t="s">
        <v>48</v>
      </c>
      <c r="F14" s="153" t="s">
        <v>49</v>
      </c>
      <c r="G14" s="159" t="s">
        <v>126</v>
      </c>
      <c r="H14" s="158" t="s">
        <v>47</v>
      </c>
      <c r="I14" s="152" t="s">
        <v>48</v>
      </c>
      <c r="J14" s="146" t="s">
        <v>49</v>
      </c>
      <c r="K14" s="159" t="s">
        <v>126</v>
      </c>
      <c r="L14" s="158" t="s">
        <v>47</v>
      </c>
      <c r="M14" s="152" t="s">
        <v>48</v>
      </c>
      <c r="N14" s="146" t="s">
        <v>49</v>
      </c>
      <c r="O14" s="170" t="s">
        <v>126</v>
      </c>
      <c r="P14" s="149" t="s">
        <v>47</v>
      </c>
      <c r="Q14" s="152" t="s">
        <v>48</v>
      </c>
      <c r="R14" s="146" t="s">
        <v>49</v>
      </c>
      <c r="S14" s="178" t="s">
        <v>126</v>
      </c>
    </row>
    <row r="15" spans="1:19" s="75" customFormat="1" ht="18" customHeight="1">
      <c r="A15" s="80"/>
      <c r="B15" s="81" t="s">
        <v>50</v>
      </c>
      <c r="C15" s="87"/>
      <c r="D15" s="160"/>
      <c r="E15" s="91"/>
      <c r="F15" s="91"/>
      <c r="G15" s="161"/>
      <c r="H15" s="160"/>
      <c r="I15" s="91"/>
      <c r="J15" s="91"/>
      <c r="K15" s="161"/>
      <c r="L15" s="160"/>
      <c r="M15" s="91"/>
      <c r="N15" s="91"/>
      <c r="O15" s="171"/>
      <c r="P15" s="150"/>
      <c r="Q15" s="83"/>
      <c r="R15" s="83"/>
      <c r="S15" s="179"/>
    </row>
    <row r="16" spans="1:20" s="75" customFormat="1" ht="18" customHeight="1">
      <c r="A16" s="85"/>
      <c r="B16" s="81" t="s">
        <v>51</v>
      </c>
      <c r="C16" s="87"/>
      <c r="D16" s="162"/>
      <c r="E16" s="185"/>
      <c r="F16" s="185"/>
      <c r="G16" s="163"/>
      <c r="H16" s="222"/>
      <c r="I16" s="185"/>
      <c r="J16" s="185"/>
      <c r="K16" s="163"/>
      <c r="L16" s="222"/>
      <c r="M16" s="185"/>
      <c r="N16" s="185"/>
      <c r="O16" s="198"/>
      <c r="P16" s="192">
        <f>+IF(4!M13&lt;&gt;0,IF(4!M13&lt;4!M14,1,0),IF(4!M14&lt;&gt;0,2,0))</f>
        <v>0</v>
      </c>
      <c r="Q16" s="192">
        <f>+IF(4!N13&lt;&gt;0,IF(4!N13&lt;4!N14,1,0),IF(4!N14&lt;&gt;0,2,0))</f>
        <v>0</v>
      </c>
      <c r="R16" s="192">
        <f>+IF(4!O13&lt;&gt;0,IF(4!O13&lt;4!O14,1,0),IF(4!O14&lt;&gt;0,2,0))</f>
        <v>0</v>
      </c>
      <c r="S16" s="177"/>
      <c r="T16" s="75">
        <f>+IF(1!AT39&lt;&gt;0,IF((1+OUT_4_Check!$S$4)*SUM(4!M13:O13)&lt;1!AT39,1,IF((1-OUT_4_Check!$S$4)*SUM(4!M13:O13)&gt;1!AT39,1,0)),IF(SUM(4!M13:O13)&lt;&gt;0,1,0))</f>
        <v>0</v>
      </c>
    </row>
    <row r="17" spans="1:19" s="75" customFormat="1" ht="18" customHeight="1">
      <c r="A17" s="88"/>
      <c r="B17" s="87"/>
      <c r="C17" s="87"/>
      <c r="D17" s="164"/>
      <c r="E17" s="183"/>
      <c r="F17" s="183"/>
      <c r="G17" s="165"/>
      <c r="H17" s="223"/>
      <c r="I17" s="183"/>
      <c r="J17" s="183"/>
      <c r="K17" s="165"/>
      <c r="L17" s="223"/>
      <c r="M17" s="183"/>
      <c r="N17" s="183"/>
      <c r="O17" s="172"/>
      <c r="P17" s="151"/>
      <c r="Q17" s="109"/>
      <c r="R17" s="107"/>
      <c r="S17" s="177"/>
    </row>
    <row r="18" spans="1:19" s="75" customFormat="1" ht="18" customHeight="1">
      <c r="A18" s="88"/>
      <c r="B18" s="81" t="s">
        <v>50</v>
      </c>
      <c r="C18" s="81"/>
      <c r="D18" s="164"/>
      <c r="E18" s="183"/>
      <c r="F18" s="183"/>
      <c r="G18" s="165"/>
      <c r="H18" s="223"/>
      <c r="I18" s="183"/>
      <c r="J18" s="183"/>
      <c r="K18" s="165"/>
      <c r="L18" s="223"/>
      <c r="M18" s="183"/>
      <c r="N18" s="183"/>
      <c r="O18" s="172"/>
      <c r="P18" s="151"/>
      <c r="Q18" s="109"/>
      <c r="R18" s="109"/>
      <c r="S18" s="180"/>
    </row>
    <row r="19" spans="1:20" s="75" customFormat="1" ht="18" customHeight="1">
      <c r="A19" s="88"/>
      <c r="B19" s="81" t="s">
        <v>28</v>
      </c>
      <c r="C19" s="81"/>
      <c r="D19" s="217"/>
      <c r="E19" s="218"/>
      <c r="F19" s="219"/>
      <c r="G19" s="173"/>
      <c r="H19" s="217"/>
      <c r="I19" s="218"/>
      <c r="J19" s="219"/>
      <c r="K19" s="173"/>
      <c r="L19" s="217"/>
      <c r="M19" s="218"/>
      <c r="N19" s="219"/>
      <c r="O19" s="175"/>
      <c r="P19" s="193"/>
      <c r="Q19" s="194"/>
      <c r="R19" s="195"/>
      <c r="S19" s="177"/>
      <c r="T19" s="137"/>
    </row>
    <row r="20" spans="1:20" s="75" customFormat="1" ht="18" customHeight="1">
      <c r="A20" s="92"/>
      <c r="B20" s="86" t="s">
        <v>107</v>
      </c>
      <c r="C20" s="87"/>
      <c r="D20" s="221"/>
      <c r="E20" s="107"/>
      <c r="F20" s="107"/>
      <c r="G20" s="173">
        <f>+IF(SUM(1!AT13,1!AT19)&lt;&gt;0,IF((1+OUT_4_Check!$S$4)*SUM(4!D15:F15)&lt;SUM(1!AT13,1!AT19),1,IF((1-OUT_4_Check!$S$4)*SUM(4!D15:F15)&gt;SUM(1!AT13,1!AT19),1,0)),IF(SUM(4!D15:F15)&lt;&gt;0,1,0))</f>
        <v>0</v>
      </c>
      <c r="H20" s="166"/>
      <c r="I20" s="107"/>
      <c r="J20" s="107"/>
      <c r="K20" s="173">
        <f>+IF(1!AT25&lt;&gt;0,IF((1+OUT_4_Check!$S$4)*SUM(4!G15:I15)&lt;1!AT25,1,IF((1-OUT_4_Check!$S$4)*SUM(4!G15:I15)&gt;1!AT25,1,0)),IF(SUM(4!G15:I15)&lt;&gt;0,1,0))</f>
        <v>0</v>
      </c>
      <c r="L20" s="166"/>
      <c r="M20" s="107"/>
      <c r="N20" s="109"/>
      <c r="O20" s="175">
        <f>+IF(1!AT31&lt;&gt;0,IF((1+OUT_4_Check!$S$4)*SUM(4!J15:L15)&lt;1!AT31,1,IF((1-OUT_4_Check!$S$4)*SUM(4!J15:L15)&gt;1!AT31,1,0)),IF(SUM(4!J15:L15)&lt;&gt;0,1,0))</f>
        <v>0</v>
      </c>
      <c r="P20" s="193">
        <f>+IF(4!M15&lt;&gt;0,IF((1+OUT_4_Check!$S$4)*SUM(4!D15,4!G15,4!J15)&lt;4!M15,1,IF((1-OUT_4_Check!$S$4)*SUM(4!D15,4!G15,4!J15)&gt;4!M15,1,0)),IF(SUM(4!D15,4!G15,4!J15)&lt;&gt;0,1,IF(SUM(4!M16:M18)&lt;&gt;0,1,0)))</f>
        <v>0</v>
      </c>
      <c r="Q20" s="194">
        <f>+IF(4!N15&lt;&gt;0,IF((1+OUT_4_Check!$S$4)*SUM(4!E15,4!H15,4!K15)&lt;4!N15,1,IF((1-OUT_4_Check!$S$4)*SUM(4!E15,4!H15,4!K15)&gt;4!N15,1,0)),IF(SUM(4!E15,4!H15,4!K15)&lt;&gt;0,1,0))</f>
        <v>0</v>
      </c>
      <c r="R20" s="195">
        <f>+IF(4!O15&lt;&gt;0,IF((1+OUT_4_Check!$S$4)*SUM(4!F15,4!I15,4!L15)&lt;4!O15,1,IF((1-OUT_4_Check!$S$4)*SUM(4!F15,4!I15,4!L15)&gt;4!O15,1,0)),IF(SUM(4!F15,4!I15,4!L15)&lt;&gt;0,1,0))</f>
        <v>0</v>
      </c>
      <c r="S20" s="177"/>
      <c r="T20" s="137"/>
    </row>
    <row r="21" spans="1:21" s="75" customFormat="1" ht="18" customHeight="1">
      <c r="A21" s="85"/>
      <c r="B21" s="86" t="s">
        <v>108</v>
      </c>
      <c r="C21" s="87"/>
      <c r="D21" s="221"/>
      <c r="E21" s="107"/>
      <c r="F21" s="107"/>
      <c r="G21" s="173">
        <f>+IF(SUM(1!AT14,1!AT20)&lt;&gt;0,IF((1+OUT_4_Check!$S$4)*SUM(4!D16:F16)&lt;SUM(1!AT14,1!AT20),1,IF((1-OUT_4_Check!$S$4)*SUM(4!D16:F16)&gt;SUM(1!AT14,1!AT20),1,0)),IF(SUM(4!D16:F16)&lt;&gt;0,1,0))</f>
        <v>0</v>
      </c>
      <c r="H21" s="166"/>
      <c r="I21" s="107"/>
      <c r="J21" s="107"/>
      <c r="K21" s="173">
        <f>+IF(1!AT26&lt;&gt;0,IF((1+OUT_4_Check!$S$4)*SUM(4!G16:I16)&lt;1!AT26,1,IF((1-OUT_4_Check!$S$4)*SUM(4!G16:I16)&gt;1!AT26,1,0)),IF(SUM(4!G16:I16)&lt;&gt;0,1,0))</f>
        <v>0</v>
      </c>
      <c r="L21" s="166"/>
      <c r="M21" s="107"/>
      <c r="N21" s="109"/>
      <c r="O21" s="175">
        <f>+IF(1!AT32&lt;&gt;0,IF((1+OUT_4_Check!$S$4)*SUM(4!J16:L16)&lt;1!AT32,1,IF((1-OUT_4_Check!$S$4)*SUM(4!J16:L16)&gt;1!AT32,1,0)),IF(SUM(4!J16:L16)&lt;&gt;0,1,0))</f>
        <v>0</v>
      </c>
      <c r="P21" s="193">
        <f>+IF(4!M16&lt;&gt;0,IF((1+OUT_4_Check!$S$4)*SUM(4!D16,4!G16,4!J16)&lt;4!M16,1,IF((1-OUT_4_Check!$S$4)*SUM(4!D16,4!G16,4!J16)&gt;4!M16,1,0)),IF(SUM(4!D16,4!G16,4!J16)&lt;&gt;0,1,0))</f>
        <v>0</v>
      </c>
      <c r="Q21" s="194">
        <f>+IF(4!N16&lt;&gt;0,IF((1+OUT_4_Check!$S$4)*SUM(4!E16,4!H16,4!K16)&lt;4!N16,1,IF((1-OUT_4_Check!$S$4)*SUM(4!E16,4!H16,4!K16)&gt;4!N16,1,0)),IF(SUM(4!E16,4!H16,4!K16)&lt;&gt;0,1,0))</f>
        <v>0</v>
      </c>
      <c r="R21" s="195">
        <f>+IF(4!O16&lt;&gt;0,IF((1+OUT_4_Check!$S$4)*SUM(4!F16,4!I16,4!L16)&lt;4!O16,1,IF((1-OUT_4_Check!$S$4)*SUM(4!F16,4!I16,4!L16)&gt;4!O16,1,0)),IF(SUM(4!F16,4!I16,4!L16)&lt;&gt;0,1,0))</f>
        <v>0</v>
      </c>
      <c r="S21" s="177"/>
      <c r="T21" s="137"/>
      <c r="U21" s="174"/>
    </row>
    <row r="22" spans="1:21" s="75" customFormat="1" ht="18" customHeight="1">
      <c r="A22" s="80"/>
      <c r="B22" s="86" t="s">
        <v>109</v>
      </c>
      <c r="C22" s="87"/>
      <c r="D22" s="221"/>
      <c r="E22" s="181"/>
      <c r="F22" s="181"/>
      <c r="G22" s="173">
        <f>+IF(SUM(1!AT15,1!AT21)&lt;&gt;0,IF((1+OUT_4_Check!$S$4)*SUM(4!D17:F17)&lt;SUM(1!AT15,1!AT21),1,IF((1-OUT_4_Check!$S$4)*SUM(4!D17:F17)&gt;SUM(1!AT15,1!AT21),1,0)),IF(SUM(4!D17:F17)&lt;&gt;0,1,0))</f>
        <v>0</v>
      </c>
      <c r="H22" s="221"/>
      <c r="I22" s="181"/>
      <c r="J22" s="181"/>
      <c r="K22" s="173">
        <f>+IF(1!AT27&lt;&gt;0,IF((1+OUT_4_Check!$S$4)*SUM(4!G17:I17)&lt;1!AT27,1,IF((1-OUT_4_Check!$S$4)*SUM(4!G17:I17)&gt;1!AT27,1,0)),IF(SUM(4!G17:I17)&lt;&gt;0,1,0))</f>
        <v>0</v>
      </c>
      <c r="L22" s="221"/>
      <c r="M22" s="181"/>
      <c r="N22" s="183"/>
      <c r="O22" s="175">
        <f>+IF(1!AT33&lt;&gt;0,IF((1+OUT_4_Check!$S$4)*SUM(4!J17:L17)&lt;1!AT33,1,IF((1-OUT_4_Check!$S$4)*SUM(4!J17:L17)&gt;1!AT33,1,0)),IF(SUM(4!J17:L17)&lt;&gt;0,1,0))</f>
        <v>0</v>
      </c>
      <c r="P22" s="193">
        <f>+IF(4!M17&lt;&gt;0,IF((1+OUT_4_Check!$S$4)*SUM(4!D17,4!G17,4!J17)&lt;4!M17,1,IF((1-OUT_4_Check!$S$4)*SUM(4!D17,4!G17,4!J17)&gt;4!M17,1,0)),IF(SUM(4!D17,4!G17,4!J17)&lt;&gt;0,1,0))</f>
        <v>0</v>
      </c>
      <c r="Q22" s="194">
        <f>+IF(4!N17&lt;&gt;0,IF((1+OUT_4_Check!$S$4)*SUM(4!E17,4!H17,4!K17)&lt;4!N17,1,IF((1-OUT_4_Check!$S$4)*SUM(4!E17,4!H17,4!K17)&gt;4!N17,1,0)),IF(SUM(4!E17,4!H17,4!K17)&lt;&gt;0,1,0))</f>
        <v>0</v>
      </c>
      <c r="R22" s="195">
        <f>+IF(4!O17&lt;&gt;0,IF((1+OUT_4_Check!$S$4)*SUM(4!F17,4!I17,4!L17)&lt;4!O17,1,IF((1-OUT_4_Check!$S$4)*SUM(4!F17,4!I17,4!L17)&gt;4!O17,1,0)),IF(SUM(4!F17,4!I17,4!L17)&lt;&gt;0,1,0))</f>
        <v>0</v>
      </c>
      <c r="S22" s="177"/>
      <c r="U22" s="137"/>
    </row>
    <row r="23" spans="1:21" s="75" customFormat="1" ht="18" customHeight="1">
      <c r="A23" s="80"/>
      <c r="B23" s="87" t="s">
        <v>12</v>
      </c>
      <c r="C23" s="87"/>
      <c r="D23" s="217">
        <f>+IF(4!D18&lt;&gt;"",IF((1+OUT_4_Check!$S$4)*SUM(4!D15:D17)&lt;4!D18,1,IF((1-OUT_4_Check!$S$4)*SUM(4!D15:D17)&gt;4!D18,1,0)),IF(SUM(4!D15:D17)&lt;&gt;0,1,0))</f>
        <v>0</v>
      </c>
      <c r="E23" s="218">
        <f>+IF(4!E18&lt;&gt;"",IF((1+OUT_4_Check!$S$4)*SUM(4!E15:E17)&lt;4!E18,1,IF((1-OUT_4_Check!$S$4)*SUM(4!E15:E17)&gt;4!E18,1,0)),IF(SUM(4!E15:E17)&lt;&gt;0,1,0))</f>
        <v>0</v>
      </c>
      <c r="F23" s="218">
        <f>+IF(4!F18&lt;&gt;"",IF((1+OUT_4_Check!$S$4)*SUM(4!F15:F17)&lt;4!F18,1,IF((1-OUT_4_Check!$S$4)*SUM(4!F15:F17)&gt;4!F18,1,0)),IF(SUM(4!F15:F17)&lt;&gt;0,1,0))</f>
        <v>0</v>
      </c>
      <c r="G23" s="173">
        <f>+IF(SUM(1!AT16,1!AT22)&lt;&gt;0,IF((1+OUT_4_Check!$S$4)*SUM(4!D18:F18)&lt;SUM(1!AT16,1!AT22),1,IF((1-OUT_4_Check!$S$4)*SUM(4!D18:F18)&gt;SUM(1!AT16,1!AT22),1,0)),IF(SUM(4!D18:F18)&lt;&gt;0,1,0))</f>
        <v>0</v>
      </c>
      <c r="H23" s="225">
        <f>+IF(4!H18&lt;&gt;"",IF((1+OUT_4_Check!$S$4)*SUM(4!G15:G17)&lt;4!G18,1,IF((1-OUT_4_Check!$S$4)*SUM(4!G15:G17)&gt;4!G18,1,0)),IF(SUM(4!G15:G17)&lt;&gt;0,1,0))</f>
        <v>0</v>
      </c>
      <c r="I23" s="225">
        <f>+IF(4!I18&lt;&gt;"",IF((1+OUT_4_Check!$S$4)*SUM(4!H15:H17)&lt;4!H18,1,IF((1-OUT_4_Check!$S$4)*SUM(4!H15:H17)&gt;4!H18,1,0)),IF(SUM(4!H15:H17)&lt;&gt;0,1,0))</f>
        <v>0</v>
      </c>
      <c r="J23" s="225">
        <f>+IF(4!J18&lt;&gt;"",IF((1+OUT_4_Check!$S$4)*SUM(4!I15:I17)&lt;4!I18,1,IF((1-OUT_4_Check!$S$4)*SUM(4!I15:I17)&gt;4!I18,1,0)),IF(SUM(4!I15:I17)&lt;&gt;0,1,0))</f>
        <v>0</v>
      </c>
      <c r="K23" s="173">
        <f>+IF(1!AT28&lt;&gt;0,IF((1+OUT_4_Check!$S$4)*SUM(4!G18:I18)&lt;1!AT28,1,IF((1-OUT_4_Check!$S$4)*SUM(4!G18:I18)&gt;1!AT28,1,0)),IF(SUM(4!G18:I18)&lt;&gt;0,1,0))</f>
        <v>0</v>
      </c>
      <c r="L23" s="218">
        <f>+IF(4!J18&lt;&gt;"",IF((1+OUT_4_Check!$S$4)*SUM(4!J15:J17)&lt;4!J18,1,IF((1-OUT_4_Check!$S$4)*SUM(4!J15:J17)&gt;4!J18,1,0)),IF(SUM(4!J15:J17)&lt;&gt;0,1,0))</f>
        <v>0</v>
      </c>
      <c r="M23" s="218">
        <f>+IF(4!K18&lt;&gt;"",IF((1+OUT_4_Check!$S$4)*SUM(4!K15:K17)&lt;4!K18,1,IF((1-OUT_4_Check!$S$4)*SUM(4!K15:K17)&gt;4!K18,1,0)),IF(SUM(4!K15:K17)&lt;&gt;0,1,0))</f>
        <v>0</v>
      </c>
      <c r="N23" s="218">
        <f>+IF(4!L18&lt;&gt;"",IF((1+OUT_4_Check!$S$4)*SUM(4!L15:L17)&lt;4!L18,1,IF((1-OUT_4_Check!$S$4)*SUM(4!L15:L17)&gt;4!L18,1,0)),IF(SUM(4!L15:L17)&lt;&gt;0,1,0))</f>
        <v>0</v>
      </c>
      <c r="O23" s="175">
        <f>+IF(1!AT34&lt;&gt;0,IF((1+OUT_4_Check!$S$4)*SUM(4!J18:L18)&lt;1!AT34,1,IF((1-OUT_4_Check!$S$4)*SUM(4!J18:L18)&gt;1!AT34,1,0)),IF(SUM(4!J18:L18)&lt;&gt;0,1,0))</f>
        <v>0</v>
      </c>
      <c r="P23" s="218">
        <f>+IF(4!M18&lt;&gt;"",IF((1+OUT_4_Check!$S$4)*SUM(4!M15:M17)&lt;4!M18,1,IF((1-OUT_4_Check!$S$4)*SUM(4!M15:M17)&gt;4!M18,1,0)),IF(SUM(4!M15:M17)&lt;&gt;0,1,0))</f>
        <v>0</v>
      </c>
      <c r="Q23" s="218">
        <f>+IF(4!N18&lt;&gt;"",IF((1+OUT_4_Check!$S$4)*SUM(4!N15:N17)&lt;4!N18,1,IF((1-OUT_4_Check!$S$4)*SUM(4!N15:N17)&gt;4!N18,1,0)),IF(SUM(4!N15:N17)&lt;&gt;0,1,0))</f>
        <v>0</v>
      </c>
      <c r="R23" s="218">
        <f>+IF(4!O18&lt;&gt;"",IF((1+OUT_4_Check!$S$4)*SUM(4!O15:O17)&lt;4!O18,1,IF((1-OUT_4_Check!$S$4)*SUM(4!O15:O17)&gt;4!O18,1,0)),IF(SUM(4!O15:O17)&lt;&gt;0,1,0))</f>
        <v>0</v>
      </c>
      <c r="S23" s="177"/>
      <c r="U23" s="137"/>
    </row>
    <row r="24" spans="1:21" s="75" customFormat="1" ht="18" customHeight="1">
      <c r="A24" s="92"/>
      <c r="B24" s="93"/>
      <c r="C24" s="93"/>
      <c r="D24" s="223"/>
      <c r="E24" s="183"/>
      <c r="F24" s="183"/>
      <c r="G24" s="165"/>
      <c r="H24" s="223"/>
      <c r="I24" s="183"/>
      <c r="J24" s="183"/>
      <c r="K24" s="165"/>
      <c r="L24" s="223"/>
      <c r="M24" s="183"/>
      <c r="N24" s="183"/>
      <c r="O24" s="176"/>
      <c r="P24" s="196"/>
      <c r="Q24" s="194"/>
      <c r="R24" s="195"/>
      <c r="S24" s="180"/>
      <c r="U24" s="137"/>
    </row>
    <row r="25" spans="1:19" s="75" customFormat="1" ht="18" customHeight="1">
      <c r="A25" s="85"/>
      <c r="B25" s="81" t="s">
        <v>52</v>
      </c>
      <c r="C25" s="81"/>
      <c r="D25" s="223"/>
      <c r="E25" s="183"/>
      <c r="F25" s="183"/>
      <c r="G25" s="165"/>
      <c r="H25" s="223"/>
      <c r="I25" s="183"/>
      <c r="J25" s="183"/>
      <c r="K25" s="165"/>
      <c r="L25" s="223"/>
      <c r="M25" s="183"/>
      <c r="N25" s="183"/>
      <c r="O25" s="176"/>
      <c r="P25" s="196"/>
      <c r="Q25" s="194"/>
      <c r="R25" s="195"/>
      <c r="S25" s="180"/>
    </row>
    <row r="26" spans="1:20" s="75" customFormat="1" ht="18" customHeight="1">
      <c r="A26" s="85"/>
      <c r="B26" s="81" t="s">
        <v>28</v>
      </c>
      <c r="C26" s="81"/>
      <c r="D26" s="217"/>
      <c r="E26" s="218"/>
      <c r="F26" s="219"/>
      <c r="G26" s="173"/>
      <c r="H26" s="217"/>
      <c r="I26" s="218"/>
      <c r="J26" s="219"/>
      <c r="K26" s="173"/>
      <c r="L26" s="217"/>
      <c r="M26" s="218"/>
      <c r="N26" s="219"/>
      <c r="O26" s="175"/>
      <c r="P26" s="193"/>
      <c r="Q26" s="194"/>
      <c r="R26" s="195"/>
      <c r="S26" s="177"/>
      <c r="T26" s="137"/>
    </row>
    <row r="27" spans="1:20" s="75" customFormat="1" ht="18" customHeight="1">
      <c r="A27" s="80"/>
      <c r="B27" s="86" t="s">
        <v>107</v>
      </c>
      <c r="C27" s="87"/>
      <c r="D27" s="166"/>
      <c r="E27" s="107"/>
      <c r="F27" s="107"/>
      <c r="G27" s="173">
        <f>+IF(SUM(2!AS13,2!AS18)&lt;&gt;0,IF((1+OUT_4_Check!$S$4)*SUM(4!D20:F20)&lt;SUM(2!AS13,2!AS18),1,IF((1-OUT_4_Check!$S$4)*SUM(4!D20:F20)&gt;SUM(2!AS13,2!AS18),1,0)),IF(SUM(4!D20:F20)&lt;&gt;0,1,0))</f>
        <v>1</v>
      </c>
      <c r="H27" s="166"/>
      <c r="I27" s="107"/>
      <c r="J27" s="107"/>
      <c r="K27" s="173">
        <f>+IF(2!AS24&lt;&gt;0,IF((1+OUT_4_Check!$S$4)*SUM(4!G20:I20)&lt;2!AS24,1,IF((1-OUT_4_Check!$S$4)*SUM(4!G20:I20)&gt;2!AS24,1,0)),IF(SUM(4!G20:I20)&lt;&gt;0,1,0))</f>
        <v>1</v>
      </c>
      <c r="L27" s="166"/>
      <c r="M27" s="107"/>
      <c r="N27" s="109"/>
      <c r="O27" s="175">
        <f>+IF(2!AS29&lt;&gt;0,IF((1+OUT_4_Check!$S$4)*SUM(4!J20:L20)&lt;2!AS29,1,IF((1-OUT_4_Check!$S$4)*SUM(4!J20:L20)&gt;2!AS29,1,0)),IF(SUM(4!J20:L20)&lt;&gt;0,1,0))</f>
        <v>1</v>
      </c>
      <c r="P27" s="193">
        <f>+IF(4!M20&lt;&gt;0,IF((1+OUT_4_Check!$S$4)*SUM(4!D20,4!G20,4!J20)&lt;4!M20,1,IF((1-OUT_4_Check!$S$4)*SUM(4!D20,4!G20,4!J20)&gt;4!M20,1,0)),IF(SUM(4!D20,4!G20,4!J20)&lt;&gt;0,1,IF(SUM(4!M21:M23)&lt;&gt;0,1,0)))</f>
        <v>0</v>
      </c>
      <c r="Q27" s="194">
        <f>+IF(4!N20&lt;&gt;0,IF((1+OUT_4_Check!$S$4)*SUM(4!E20,4!H20,4!K20)&lt;4!N20,1,IF((1-OUT_4_Check!$S$4)*SUM(4!E20,4!H20,4!K20)&gt;4!N20,1,0)),IF(SUM(4!E20,4!H20,4!K20)&lt;&gt;0,1,0))</f>
        <v>0</v>
      </c>
      <c r="R27" s="195">
        <f>+IF(4!O20&lt;&gt;0,IF((1+OUT_4_Check!$S$4)*SUM(4!F20,4!I20,4!L20)&lt;4!O20,1,IF((1-OUT_4_Check!$S$4)*SUM(4!F20,4!I20,4!L20)&gt;4!O20,1,0)),IF(SUM(4!F20,4!I20,4!L20)&lt;&gt;0,1,0))</f>
        <v>0</v>
      </c>
      <c r="S27" s="177"/>
      <c r="T27" s="137"/>
    </row>
    <row r="28" spans="1:20" s="75" customFormat="1" ht="18" customHeight="1">
      <c r="A28" s="85"/>
      <c r="B28" s="86" t="s">
        <v>108</v>
      </c>
      <c r="C28" s="87"/>
      <c r="D28" s="166"/>
      <c r="E28" s="107"/>
      <c r="F28" s="107"/>
      <c r="G28" s="173">
        <f>+IF(SUM(2!AS14,2!AS19)&lt;&gt;0,IF((1+OUT_4_Check!$S$4)*SUM(4!D21:F21)&lt;SUM(2!AS14,2!AS19),1,IF((1-OUT_4_Check!$S$4)*SUM(4!D21:F21)&gt;SUM(2!AS14,2!AS19),1,0)),IF(SUM(4!D21:F21)&lt;&gt;0,1,0))</f>
        <v>1</v>
      </c>
      <c r="H28" s="166"/>
      <c r="I28" s="107"/>
      <c r="J28" s="107"/>
      <c r="K28" s="173">
        <f>+IF(2!AS25&lt;&gt;0,IF((1+OUT_4_Check!$S$4)*SUM(4!G21:I21)&lt;2!AS25,1,IF((1-OUT_4_Check!$S$4)*SUM(4!G21:I21)&gt;2!AS25,1,0)),IF(SUM(4!G21:I21)&lt;&gt;0,1,0))</f>
        <v>0</v>
      </c>
      <c r="L28" s="166"/>
      <c r="M28" s="107"/>
      <c r="N28" s="109"/>
      <c r="O28" s="175">
        <f>+IF(2!AS30&lt;&gt;0,IF((1+OUT_4_Check!$S$4)*SUM(4!J21:L21)&lt;2!AS30,1,IF((1-OUT_4_Check!$S$4)*SUM(4!J21:L21)&gt;2!AS30,1,0)),IF(SUM(4!J21:L21)&lt;&gt;0,1,0))</f>
        <v>0</v>
      </c>
      <c r="P28" s="193">
        <f>+IF(4!M21&lt;&gt;0,IF((1+OUT_4_Check!$S$4)*SUM(4!D21,4!G21,4!J21)&lt;4!M21,1,IF((1-OUT_4_Check!$S$4)*SUM(4!D21,4!G21,4!J21)&gt;4!M21,1,0)),IF(SUM(4!D21,4!G21,4!J21)&lt;&gt;0,1,0))</f>
        <v>0</v>
      </c>
      <c r="Q28" s="194">
        <f>+IF(4!N21&lt;&gt;0,IF((1+OUT_4_Check!$S$4)*SUM(4!E21,4!H21,4!K21)&lt;4!N21,1,IF((1-OUT_4_Check!$S$4)*SUM(4!E21,4!H21,4!K21)&gt;4!N21,1,0)),IF(SUM(4!E21,4!H21,4!K21)&lt;&gt;0,1,0))</f>
        <v>0</v>
      </c>
      <c r="R28" s="195">
        <f>+IF(4!O21&lt;&gt;0,IF((1+OUT_4_Check!$S$4)*SUM(4!F21,4!I21,4!L21)&lt;4!O21,1,IF((1-OUT_4_Check!$S$4)*SUM(4!F21,4!I21,4!L21)&gt;4!O21,1,0)),IF(SUM(4!F21,4!I21,4!L21)&lt;&gt;0,1,0))</f>
        <v>0</v>
      </c>
      <c r="S28" s="177"/>
      <c r="T28" s="137"/>
    </row>
    <row r="29" spans="1:19" s="75" customFormat="1" ht="18" customHeight="1">
      <c r="A29" s="85"/>
      <c r="B29" s="86" t="s">
        <v>109</v>
      </c>
      <c r="C29" s="87"/>
      <c r="D29" s="221"/>
      <c r="E29" s="181"/>
      <c r="F29" s="107"/>
      <c r="G29" s="173">
        <f>+IF(SUM(2!AS15,2!AS20)&lt;&gt;0,IF((1+OUT_4_Check!$S$4)*SUM(4!D22:F22)&lt;SUM(2!AS15,2!AS20),1,IF((1-OUT_4_Check!$S$4)*SUM(4!D22:F22)&gt;SUM(2!AS15,2!AS20),1,0)),IF(SUM(4!D22:F22)&lt;&gt;0,1,0))</f>
        <v>1</v>
      </c>
      <c r="H29" s="221"/>
      <c r="I29" s="107"/>
      <c r="J29" s="181"/>
      <c r="K29" s="173">
        <f>+IF(2!AS26&lt;&gt;0,IF((1+OUT_4_Check!$S$4)*SUM(4!G22:I22)&lt;2!AS26,1,IF((1-OUT_4_Check!$S$4)*SUM(4!G22:I22)&gt;2!AS26,1,0)),IF(SUM(4!G22:I22)&lt;&gt;0,1,0))</f>
        <v>1</v>
      </c>
      <c r="L29" s="166"/>
      <c r="M29" s="181"/>
      <c r="N29" s="183"/>
      <c r="O29" s="175">
        <f>+IF(2!AS31&lt;&gt;0,IF((1+OUT_4_Check!$S$4)*SUM(4!J22:L22)&lt;2!AS31,1,IF((1-OUT_4_Check!$S$4)*SUM(4!J22:L22)&gt;2!AS31,1,0)),IF(SUM(4!J22:L22)&lt;&gt;0,1,0))</f>
        <v>1</v>
      </c>
      <c r="P29" s="193">
        <f>+IF(4!M22&lt;&gt;0,IF((1+OUT_4_Check!$S$4)*SUM(4!D22,4!G22,4!J22)&lt;4!M22,1,IF((1-OUT_4_Check!$S$4)*SUM(4!D22,4!G22,4!J22)&gt;4!M22,1,0)),IF(SUM(4!D22,4!G22,4!J22)&lt;&gt;0,1,0))</f>
        <v>0</v>
      </c>
      <c r="Q29" s="194">
        <f>+IF(4!N22&lt;&gt;0,IF((1+OUT_4_Check!$S$4)*SUM(4!E22,4!H22,4!K22)&lt;4!N22,1,IF((1-OUT_4_Check!$S$4)*SUM(4!E22,4!H22,4!K22)&gt;4!N22,1,0)),IF(SUM(4!E22,4!H22,4!K22)&lt;&gt;0,1,0))</f>
        <v>0</v>
      </c>
      <c r="R29" s="195">
        <f>+IF(4!O22&lt;&gt;0,IF((1+OUT_4_Check!$S$4)*SUM(4!F22,4!I22,4!L22)&lt;4!O22,1,IF((1-OUT_4_Check!$S$4)*SUM(4!F22,4!I22,4!L22)&gt;4!O22,1,0)),IF(SUM(4!F22,4!I22,4!L22)&lt;&gt;0,1,0))</f>
        <v>0</v>
      </c>
      <c r="S29" s="177"/>
    </row>
    <row r="30" spans="1:19" s="75" customFormat="1" ht="18" customHeight="1">
      <c r="A30" s="85"/>
      <c r="B30" s="87" t="s">
        <v>12</v>
      </c>
      <c r="C30" s="87"/>
      <c r="D30" s="217">
        <f>+IF(4!D23&lt;&gt;"",IF((1+OUT_4_Check!$S$4)*SUM(4!D20:D22)&lt;4!D23,1,IF((1-OUT_4_Check!$S$4)*SUM(4!D20:D22)&gt;4!D23,1,0)),IF(SUM(4!D20:D22)&lt;&gt;0,1,0))</f>
        <v>0</v>
      </c>
      <c r="E30" s="218">
        <f>+IF(4!E23&lt;&gt;"",IF((1+OUT_4_Check!$S$4)*SUM(4!E20:E22)&lt;4!E23,1,IF((1-OUT_4_Check!$S$4)*SUM(4!E20:E22)&gt;4!E23,1,0)),IF(SUM(4!E20:E22)&lt;&gt;0,1,0))</f>
        <v>0</v>
      </c>
      <c r="F30" s="218">
        <f>+IF(4!F23&lt;&gt;"",IF((1+OUT_4_Check!$S$4)*SUM(4!F20:F22)&lt;4!F23,1,IF((1-OUT_4_Check!$S$4)*SUM(4!F20:F22)&gt;4!F23,1,0)),IF(SUM(4!F20:F22)&lt;&gt;0,1,0))</f>
        <v>0</v>
      </c>
      <c r="G30" s="173">
        <f>+IF(SUM(2!AS16,2!AS21)&lt;&gt;0,IF((1+OUT_4_Check!$S$4)*SUM(4!D23:F23)&lt;SUM(2!AS16,2!AS21),1,IF((1-OUT_4_Check!$S$4)*SUM(4!D23:F23)&gt;SUM(2!AS16,2!AS21),1,0)),IF(SUM(4!D23:F23)&lt;&gt;0,1,0))</f>
        <v>1</v>
      </c>
      <c r="H30" s="225">
        <f>+IF(4!H23&lt;&gt;"",IF((1+OUT_4_Check!$S$4)*SUM(4!G20:G22)&lt;4!G23,1,IF((1-OUT_4_Check!$S$4)*SUM(4!G20:G22)&gt;4!G23,1,0)),IF(SUM(4!G20:G22)&lt;&gt;0,1,0))</f>
        <v>0</v>
      </c>
      <c r="I30" s="225">
        <f>+IF(4!I23&lt;&gt;"",IF((1+OUT_4_Check!$S$4)*SUM(4!H20:H22)&lt;4!H23,1,IF((1-OUT_4_Check!$S$4)*SUM(4!H20:H22)&gt;4!H23,1,0)),IF(SUM(4!H20:H22)&lt;&gt;0,1,0))</f>
        <v>0</v>
      </c>
      <c r="J30" s="225">
        <f>+IF(4!J23&lt;&gt;"",IF((1+OUT_4_Check!$S$4)*SUM(4!I20:I22)&lt;4!I23,1,IF((1-OUT_4_Check!$S$4)*SUM(4!I20:I22)&gt;4!I23,1,0)),IF(SUM(4!I20:I22)&lt;&gt;0,1,0))</f>
        <v>0</v>
      </c>
      <c r="K30" s="173">
        <f>+IF(2!AS27&lt;&gt;0,IF((1+OUT_4_Check!$S$4)*SUM(4!G23:I23)&lt;2!AS27,1,IF((1-OUT_4_Check!$S$4)*SUM(4!G23:I23)&gt;2!AS27,1,0)),IF(SUM(4!G23:I23)&lt;&gt;0,1,0))</f>
        <v>1</v>
      </c>
      <c r="L30" s="218">
        <f>+IF(4!J23&lt;&gt;"",IF((1+OUT_4_Check!$S$4)*SUM(4!J20:J22)&lt;4!J23,1,IF((1-OUT_4_Check!$S$4)*SUM(4!J20:J22)&gt;4!J23,1,0)),IF(SUM(4!J20:J22)&lt;&gt;0,1,0))</f>
        <v>0</v>
      </c>
      <c r="M30" s="218">
        <f>+IF(4!K23&lt;&gt;"",IF((1+OUT_4_Check!$S$4)*SUM(4!K20:K22)&lt;4!K23,1,IF((1-OUT_4_Check!$S$4)*SUM(4!K20:K22)&gt;4!K23,1,0)),IF(SUM(4!K20:K22)&lt;&gt;0,1,0))</f>
        <v>0</v>
      </c>
      <c r="N30" s="218">
        <f>+IF(4!L23&lt;&gt;"",IF((1+OUT_4_Check!$S$4)*SUM(4!L20:L22)&lt;4!L23,1,IF((1-OUT_4_Check!$S$4)*SUM(4!L20:L22)&gt;4!L23,1,0)),IF(SUM(4!L20:L22)&lt;&gt;0,1,0))</f>
        <v>0</v>
      </c>
      <c r="O30" s="175">
        <f>+IF(2!AS32&lt;&gt;0,IF((1+OUT_4_Check!$S$4)*SUM(4!J23:L23)&lt;2!AS32,1,IF((1-OUT_4_Check!$S$4)*SUM(4!J23:L23)&gt;2!AS32,1,0)),IF(SUM(4!J23:L23)&lt;&gt;0,1,0))</f>
        <v>1</v>
      </c>
      <c r="P30" s="218">
        <f>+IF(4!M23&lt;&gt;"",IF((1+OUT_4_Check!$S$4)*SUM(4!M20:M22)&lt;4!M23,1,IF((1-OUT_4_Check!$S$4)*SUM(4!M20:M22)&gt;4!M23,1,0)),IF(SUM(4!M20:M22)&lt;&gt;0,1,0))</f>
        <v>0</v>
      </c>
      <c r="Q30" s="218">
        <f>+IF(4!N23&lt;&gt;"",IF((1+OUT_4_Check!$S$4)*SUM(4!N20:N22)&lt;4!N23,1,IF((1-OUT_4_Check!$S$4)*SUM(4!N20:N22)&gt;4!N23,1,0)),IF(SUM(4!N20:N22)&lt;&gt;0,1,0))</f>
        <v>0</v>
      </c>
      <c r="R30" s="218">
        <f>+IF(4!O23&lt;&gt;"",IF((1+OUT_4_Check!$S$4)*SUM(4!O20:O22)&lt;4!O23,1,IF((1-OUT_4_Check!$S$4)*SUM(4!O20:O22)&gt;4!O23,1,0)),IF(SUM(4!O20:O22)&lt;&gt;0,1,0))</f>
        <v>0</v>
      </c>
      <c r="S30" s="177"/>
    </row>
    <row r="31" spans="1:19" s="75" customFormat="1" ht="18" customHeight="1">
      <c r="A31" s="85"/>
      <c r="B31" s="93"/>
      <c r="C31" s="93"/>
      <c r="D31" s="223"/>
      <c r="E31" s="183"/>
      <c r="F31" s="109"/>
      <c r="G31" s="165"/>
      <c r="H31" s="223"/>
      <c r="I31" s="109"/>
      <c r="J31" s="183"/>
      <c r="K31" s="165"/>
      <c r="L31" s="164"/>
      <c r="M31" s="183"/>
      <c r="N31" s="183"/>
      <c r="O31" s="176"/>
      <c r="P31" s="196"/>
      <c r="Q31" s="194"/>
      <c r="R31" s="195"/>
      <c r="S31" s="180"/>
    </row>
    <row r="32" spans="1:19" s="75" customFormat="1" ht="18" customHeight="1">
      <c r="A32" s="85"/>
      <c r="B32" s="81" t="s">
        <v>53</v>
      </c>
      <c r="C32" s="81"/>
      <c r="D32" s="223"/>
      <c r="E32" s="183"/>
      <c r="F32" s="109"/>
      <c r="G32" s="165"/>
      <c r="H32" s="223"/>
      <c r="I32" s="109"/>
      <c r="J32" s="183"/>
      <c r="K32" s="165"/>
      <c r="L32" s="164"/>
      <c r="M32" s="183"/>
      <c r="N32" s="183"/>
      <c r="O32" s="176"/>
      <c r="P32" s="196"/>
      <c r="Q32" s="194"/>
      <c r="R32" s="195"/>
      <c r="S32" s="180"/>
    </row>
    <row r="33" spans="1:20" s="75" customFormat="1" ht="18" customHeight="1">
      <c r="A33" s="85"/>
      <c r="B33" s="81" t="s">
        <v>28</v>
      </c>
      <c r="C33" s="81"/>
      <c r="D33" s="217"/>
      <c r="E33" s="218"/>
      <c r="F33" s="219"/>
      <c r="G33" s="173"/>
      <c r="H33" s="217"/>
      <c r="I33" s="218"/>
      <c r="J33" s="219"/>
      <c r="K33" s="173"/>
      <c r="L33" s="217"/>
      <c r="M33" s="218"/>
      <c r="N33" s="219"/>
      <c r="O33" s="175"/>
      <c r="P33" s="193"/>
      <c r="Q33" s="194"/>
      <c r="R33" s="195"/>
      <c r="S33" s="177"/>
      <c r="T33" s="137"/>
    </row>
    <row r="34" spans="1:20" s="75" customFormat="1" ht="18" customHeight="1">
      <c r="A34" s="92"/>
      <c r="B34" s="86" t="s">
        <v>107</v>
      </c>
      <c r="C34" s="87"/>
      <c r="D34" s="166"/>
      <c r="E34" s="107"/>
      <c r="F34" s="107"/>
      <c r="G34" s="173">
        <f>+IF(3!J13&lt;&gt;0,IF((1+OUT_4_Check!$S$4)*SUM(4!D25:F25)&lt;3!J13,1,IF((1-OUT_4_Check!$S$4)*SUM(4!D25:F25)&gt;3!J13,1,0)),IF(SUM(4!D25:F25)&lt;&gt;0,1,0))</f>
        <v>0</v>
      </c>
      <c r="H34" s="166"/>
      <c r="I34" s="107"/>
      <c r="J34" s="107"/>
      <c r="K34" s="173">
        <f>+IF(3!J19&lt;&gt;0,IF((1+OUT_4_Check!$S$4)*SUM(4!G25:I25)&lt;3!J19,1,IF((1-OUT_4_Check!$S$4)*SUM(4!G25:I25)&gt;3!J19,1,0)),IF(SUM(4!G25:I25)&lt;&gt;0,1,0))</f>
        <v>0</v>
      </c>
      <c r="L34" s="166"/>
      <c r="M34" s="107"/>
      <c r="N34" s="109"/>
      <c r="O34" s="175">
        <f>+IF(3!J24&lt;&gt;0,IF((1+OUT_4_Check!$S$4)*SUM(4!J25:L25)&lt;3!J24,1,IF((1-OUT_4_Check!$S$4)*SUM(4!J25:L25)&gt;3!J24,1,0)),IF(SUM(4!J25:L25)&lt;&gt;0,1,0))</f>
        <v>0</v>
      </c>
      <c r="P34" s="193">
        <f>+IF(4!M25&lt;&gt;0,IF((1+OUT_4_Check!$S$4)*SUM(4!D25,4!G25,4!J25)&lt;4!M25,1,IF((1-OUT_4_Check!$S$4)*SUM(4!D25,4!G25,4!J25)&gt;4!M25,1,0)),IF(SUM(4!D25,4!G25,4!J25)&lt;&gt;0,1,IF(SUM(4!M26:M29)&lt;&gt;0,1,0)))</f>
        <v>0</v>
      </c>
      <c r="Q34" s="194">
        <f>+IF(4!N25&lt;&gt;0,IF((1+OUT_4_Check!$S$4)*SUM(4!E25,4!H25,4!K25)&lt;4!N25,1,IF((1-OUT_4_Check!$S$4)*SUM(4!E25,4!H25,4!K25)&gt;4!N25,1,0)),IF(SUM(4!E25,4!H25,4!K25)&lt;&gt;0,1,0))</f>
        <v>0</v>
      </c>
      <c r="R34" s="195">
        <f>+IF(4!O25&lt;&gt;0,IF((1+OUT_4_Check!$S$4)*SUM(4!F25,4!I25,4!L25)&lt;4!O25,1,IF((1-OUT_4_Check!$S$4)*SUM(4!F25,4!I25,4!L25)&gt;4!O25,1,0)),IF(SUM(4!F25,4!I25,4!L25)&lt;&gt;0,1,0))</f>
        <v>0</v>
      </c>
      <c r="S34" s="177"/>
      <c r="T34" s="137"/>
    </row>
    <row r="35" spans="1:20" s="75" customFormat="1" ht="18" customHeight="1">
      <c r="A35" s="92"/>
      <c r="B35" s="86" t="s">
        <v>108</v>
      </c>
      <c r="C35" s="87"/>
      <c r="D35" s="166"/>
      <c r="E35" s="107"/>
      <c r="F35" s="107"/>
      <c r="G35" s="173">
        <f>+IF(3!J14&lt;&gt;0,IF((1+OUT_4_Check!$S$4)*SUM(4!D26:F26)&lt;3!J14,1,IF((1-OUT_4_Check!$S$4)*SUM(4!D26:F26)&gt;3!J14,1,0)),IF(SUM(4!D26:F26)&lt;&gt;0,1,0))</f>
        <v>0</v>
      </c>
      <c r="H35" s="166"/>
      <c r="I35" s="107"/>
      <c r="J35" s="107"/>
      <c r="K35" s="173">
        <f>+IF(3!J20&lt;&gt;0,IF((1+OUT_4_Check!$S$4)*SUM(4!G26:I26)&lt;3!J20,1,IF((1-OUT_4_Check!$S$4)*SUM(4!G26:I26)&gt;3!J20,1,0)),IF(SUM(4!G26:I26)&lt;&gt;0,1,0))</f>
        <v>0</v>
      </c>
      <c r="L35" s="166"/>
      <c r="M35" s="107"/>
      <c r="N35" s="109"/>
      <c r="O35" s="175">
        <f>+IF(3!J25&lt;&gt;0,IF((1+OUT_4_Check!$S$4)*SUM(4!J26:L26)&lt;3!J25,1,IF((1-OUT_4_Check!$S$4)*SUM(4!J26:L26)&gt;3!J25,1,0)),IF(SUM(4!J26:L26)&lt;&gt;0,1,0))</f>
        <v>0</v>
      </c>
      <c r="P35" s="193">
        <f>+IF(4!M26&lt;&gt;0,IF((1+OUT_4_Check!$S$4)*SUM(4!D26,4!G26,4!J26)&lt;4!M26,1,IF((1-OUT_4_Check!$S$4)*SUM(4!D26,4!G26,4!J26)&gt;4!M26,1,0)),IF(SUM(4!D26,4!G26,4!J26)&lt;&gt;0,1,0))</f>
        <v>0</v>
      </c>
      <c r="Q35" s="194">
        <f>+IF(4!N26&lt;&gt;0,IF((1+OUT_4_Check!$S$4)*SUM(4!E26,4!H26,4!K26)&lt;4!N26,1,IF((1-OUT_4_Check!$S$4)*SUM(4!E26,4!H26,4!K26)&gt;4!N26,1,0)),IF(SUM(4!E26,4!H26,4!K26)&lt;&gt;0,1,0))</f>
        <v>0</v>
      </c>
      <c r="R35" s="195">
        <f>+IF(4!O26&lt;&gt;0,IF((1+OUT_4_Check!$S$4)*SUM(4!F26,4!I26,4!L26)&lt;4!O26,1,IF((1-OUT_4_Check!$S$4)*SUM(4!F26,4!I26,4!L26)&gt;4!O26,1,0)),IF(SUM(4!F26,4!I26,4!L26)&lt;&gt;0,1,0))</f>
        <v>0</v>
      </c>
      <c r="S35" s="177"/>
      <c r="T35" s="137"/>
    </row>
    <row r="36" spans="1:19" s="75" customFormat="1" ht="18" customHeight="1">
      <c r="A36" s="92"/>
      <c r="B36" s="86" t="s">
        <v>109</v>
      </c>
      <c r="C36" s="87"/>
      <c r="D36" s="164"/>
      <c r="E36" s="109"/>
      <c r="F36" s="109"/>
      <c r="G36" s="173">
        <f>+IF(3!J15&lt;&gt;0,IF((1+OUT_4_Check!$S$4)*SUM(4!D27:F27)&lt;3!J15,1,IF((1-OUT_4_Check!$S$4)*SUM(4!D27:F27)&gt;3!J15,1,0)),IF(SUM(4!D27:F27)&lt;&gt;0,1,0))</f>
        <v>0</v>
      </c>
      <c r="H36" s="164"/>
      <c r="I36" s="109"/>
      <c r="J36" s="109"/>
      <c r="K36" s="173">
        <f>+IF(3!J21&lt;&gt;0,IF((1+OUT_4_Check!$S$4)*SUM(4!G27:I27)&lt;3!J21,1,IF((1-OUT_4_Check!$S$4)*SUM(4!G27:I27)&gt;3!J21,1,0)),IF(SUM(4!G27:I27)&lt;&gt;0,1,0))</f>
        <v>0</v>
      </c>
      <c r="L36" s="164"/>
      <c r="M36" s="109"/>
      <c r="N36" s="109"/>
      <c r="O36" s="175">
        <f>+IF(3!J26&lt;&gt;0,IF((1+OUT_4_Check!$S$4)*SUM(4!J27:L27)&lt;3!J26,1,IF((1-OUT_4_Check!$S$4)*SUM(4!J27:L27)&gt;3!J26,1,0)),IF(SUM(4!J27:L27)&lt;&gt;0,1,0))</f>
        <v>0</v>
      </c>
      <c r="P36" s="193">
        <f>+IF(4!M27&lt;&gt;0,IF((1+OUT_4_Check!$S$4)*SUM(4!D27,4!G27,4!J27)&lt;4!M27,1,IF((1-OUT_4_Check!$S$4)*SUM(4!D27,4!G27,4!J27)&gt;4!M27,1,0)),IF(SUM(4!D27,4!G27,4!J27)&lt;&gt;0,1,0))</f>
        <v>0</v>
      </c>
      <c r="Q36" s="194">
        <f>+IF(4!N28&lt;&gt;0,IF((1+OUT_4_Check!$S$4)*SUM(4!E28,4!H28,4!K28)&lt;4!N28,1,IF((1-OUT_4_Check!$S$4)*SUM(4!E28,4!H28,4!K28)&gt;4!N28,1,0)),IF(SUM(4!E28,4!H28,4!K28)&lt;&gt;0,1,0))</f>
        <v>0</v>
      </c>
      <c r="R36" s="195">
        <f>+IF(4!O28&lt;&gt;0,IF((1+OUT_4_Check!$S$4)*SUM(4!F28,4!I28,4!L28)&lt;4!O28,1,IF((1-OUT_4_Check!$S$4)*SUM(4!F28,4!I28,4!L28)&gt;4!O28,1,0)),IF(SUM(4!F28,4!I28,4!L28)&lt;&gt;0,1,0))</f>
        <v>0</v>
      </c>
      <c r="S36" s="177"/>
    </row>
    <row r="37" spans="1:19" s="75" customFormat="1" ht="18" customHeight="1" thickBot="1">
      <c r="A37" s="95"/>
      <c r="B37" s="132" t="s">
        <v>12</v>
      </c>
      <c r="C37" s="132"/>
      <c r="D37" s="226">
        <f>+IF(4!D28&lt;&gt;"",IF((1+OUT_4_Check!$S$4)*SUM(4!D25:D27)&lt;4!D28,1,IF((1-OUT_4_Check!$S$4)*SUM(4!D25:D27)&gt;4!D28,1,0)),IF(SUM(4!D25:D27)&lt;&gt;0,1,0))</f>
        <v>0</v>
      </c>
      <c r="E37" s="227">
        <f>+IF(4!E28&lt;&gt;"",IF((1+OUT_4_Check!$S$4)*SUM(4!E25:E27)&lt;4!E28,1,IF((1-OUT_4_Check!$S$4)*SUM(4!E25:E27)&gt;4!E28,1,0)),IF(SUM(4!E25:E27)&lt;&gt;0,1,0))</f>
        <v>0</v>
      </c>
      <c r="F37" s="227">
        <f>+IF(4!F28&lt;&gt;"",IF((1+OUT_4_Check!$S$4)*SUM(4!F25:F27)&lt;4!F28,1,IF((1-OUT_4_Check!$S$4)*SUM(4!F25:F27)&gt;4!F28,1,0)),IF(SUM(4!F25:F27)&lt;&gt;0,1,0))</f>
        <v>0</v>
      </c>
      <c r="G37" s="311">
        <f>+IF(3!J16&lt;&gt;0,IF((1+OUT_4_Check!$S$4)*SUM(4!D28:F28)&lt;3!J16,1,IF((1-OUT_4_Check!$S$4)*SUM(4!D28:F28)&gt;3!J16,1,0)),IF(SUM(4!D28:F28)&lt;&gt;0,1,0))</f>
        <v>0</v>
      </c>
      <c r="H37" s="226">
        <f>+IF(4!H28&lt;&gt;"",IF((1+OUT_4_Check!$S$4)*SUM(4!G25:G27)&lt;4!G28,1,IF((1-OUT_4_Check!$S$4)*SUM(4!G25:G27)&gt;4!G28,1,0)),IF(SUM(4!G25:G27)&lt;&gt;0,1,0))</f>
        <v>0</v>
      </c>
      <c r="I37" s="228">
        <f>+IF(4!I28&lt;&gt;"",IF((1+OUT_4_Check!$S$4)*SUM(4!H25:H27)&lt;4!H28,1,IF((1-OUT_4_Check!$S$4)*SUM(4!H25:H27)&gt;4!H28,1,0)),IF(SUM(4!H25:H27)&lt;&gt;0,1,0))</f>
        <v>0</v>
      </c>
      <c r="J37" s="228">
        <f>+IF(4!J28&lt;&gt;"",IF((1+OUT_4_Check!$S$4)*SUM(4!I25:I27)&lt;4!I28,1,IF((1-OUT_4_Check!$S$4)*SUM(4!I25:I27)&gt;4!I28,1,0)),IF(SUM(4!I25:I27)&lt;&gt;0,1,0))</f>
        <v>0</v>
      </c>
      <c r="K37" s="311">
        <f>+IF(3!J22&lt;&gt;0,IF((1+OUT_4_Check!$S$4)*SUM(4!G28:I28)&lt;3!J22,1,IF((1-OUT_4_Check!$S$4)*SUM(4!G28:I28)&gt;3!J22,1,0)),IF(SUM(4!G28:I28)&lt;&gt;0,1,0))</f>
        <v>0</v>
      </c>
      <c r="L37" s="227">
        <f>+IF(4!J28&lt;&gt;"",IF((1+OUT_4_Check!$S$4)*SUM(4!J25:J27)&lt;4!J28,1,IF((1-OUT_4_Check!$S$4)*SUM(4!J25:J27)&gt;4!J28,1,0)),IF(SUM(4!J25:J27)&lt;&gt;0,1,0))</f>
        <v>0</v>
      </c>
      <c r="M37" s="227">
        <f>+IF(4!K28&lt;&gt;"",IF((1+OUT_4_Check!$S$4)*SUM(4!K25:K27)&lt;4!K28,1,IF((1-OUT_4_Check!$S$4)*SUM(4!K25:K27)&gt;4!K28,1,0)),IF(SUM(4!K25:K27)&lt;&gt;0,1,0))</f>
        <v>0</v>
      </c>
      <c r="N37" s="227">
        <f>+IF(4!L28&lt;&gt;"",IF((1+OUT_4_Check!$S$4)*SUM(4!L25:L27)&lt;4!L28,1,IF((1-OUT_4_Check!$S$4)*SUM(4!L25:L27)&gt;4!L28,1,0)),IF(SUM(4!L25:L27)&lt;&gt;0,1,0))</f>
        <v>0</v>
      </c>
      <c r="O37" s="312">
        <f>+IF(3!J27&lt;&gt;0,IF((1+OUT_4_Check!$S$4)*SUM(4!J28:L28)&lt;3!J27,1,IF((1-OUT_4_Check!$S$4)*SUM(4!J28:L28)&gt;3!J27,1,0)),IF(SUM(4!J28:L28)&lt;&gt;0,1,0))</f>
        <v>0</v>
      </c>
      <c r="P37" s="227">
        <f>+IF(4!M28&lt;&gt;"",IF((1+OUT_4_Check!$S$4)*SUM(4!M25:M27)&lt;4!M28,1,IF((1-OUT_4_Check!$S$4)*SUM(4!M25:M27)&gt;4!M28,1,0)),IF(SUM(4!M25:M27)&lt;&gt;0,1,0))</f>
        <v>0</v>
      </c>
      <c r="Q37" s="227">
        <f>+IF(4!N28&lt;&gt;"",IF((1+OUT_4_Check!$S$4)*SUM(4!N25:N27)&lt;4!N28,1,IF((1-OUT_4_Check!$S$4)*SUM(4!N25:N27)&gt;4!N28,1,0)),IF(SUM(4!N25:N27)&lt;&gt;0,1,0))</f>
        <v>0</v>
      </c>
      <c r="R37" s="227">
        <f>+IF(4!O28&lt;&gt;"",IF((1+OUT_4_Check!$S$4)*SUM(4!O25:O27)&lt;4!O28,1,IF((1-OUT_4_Check!$S$4)*SUM(4!O25:O27)&gt;4!O28,1,0)),IF(SUM(4!O25:O27)&lt;&gt;0,1,0))</f>
        <v>0</v>
      </c>
      <c r="S37" s="311"/>
    </row>
    <row r="38" s="71" customFormat="1" ht="18" customHeight="1"/>
    <row r="39" s="71" customFormat="1" ht="18" customHeight="1"/>
    <row r="40" s="71" customFormat="1" ht="18" customHeight="1"/>
  </sheetData>
  <sheetProtection/>
  <printOptions/>
  <pageMargins left="0.75" right="0.75" top="1" bottom="1" header="0.5" footer="0.5"/>
  <pageSetup fitToHeight="1" fitToWidth="1" horizontalDpi="600" verticalDpi="600" orientation="portrait" paperSize="9" scale="53" r:id="rId1"/>
</worksheet>
</file>

<file path=xl/worksheets/sheet11.xml><?xml version="1.0" encoding="utf-8"?>
<worksheet xmlns="http://schemas.openxmlformats.org/spreadsheetml/2006/main" xmlns:r="http://schemas.openxmlformats.org/officeDocument/2006/relationships">
  <sheetPr codeName="Sheet2">
    <outlinePr summaryBelow="0" summaryRight="0"/>
    <pageSetUpPr fitToPage="1"/>
  </sheetPr>
  <dimension ref="A1:V33"/>
  <sheetViews>
    <sheetView zoomScale="55" zoomScaleNormal="55" zoomScalePageLayoutView="0" workbookViewId="0" topLeftCell="A1">
      <selection activeCell="A1" sqref="A1"/>
    </sheetView>
  </sheetViews>
  <sheetFormatPr defaultColWidth="0" defaultRowHeight="12" zeroHeight="1"/>
  <cols>
    <col min="1" max="1" width="2.375" style="232" customWidth="1"/>
    <col min="2" max="2" width="24.75390625" style="251" customWidth="1"/>
    <col min="3" max="3" width="36.75390625" style="251" customWidth="1"/>
    <col min="4" max="5" width="17.125" style="232" customWidth="1"/>
    <col min="6" max="9" width="17.125" style="239" customWidth="1"/>
    <col min="10" max="10" width="22.00390625" style="239" customWidth="1"/>
    <col min="11" max="11" width="20.625" style="239" customWidth="1"/>
    <col min="12" max="12" width="15.875" style="239" customWidth="1"/>
    <col min="13" max="13" width="17.00390625" style="239" customWidth="1"/>
    <col min="14" max="14" width="15.125" style="239" customWidth="1"/>
    <col min="15" max="18" width="9.125" style="239" customWidth="1"/>
    <col min="19" max="16384" width="0" style="239" hidden="1" customWidth="1"/>
  </cols>
  <sheetData>
    <row r="1" spans="1:11" s="232" customFormat="1" ht="19.5" customHeight="1">
      <c r="A1" s="229" t="s">
        <v>140</v>
      </c>
      <c r="B1" s="230"/>
      <c r="C1" s="230"/>
      <c r="D1" s="231"/>
      <c r="E1" s="231"/>
      <c r="F1" s="231"/>
      <c r="G1" s="231"/>
      <c r="H1" s="231"/>
      <c r="I1" s="231"/>
      <c r="J1" s="231"/>
      <c r="K1" s="231"/>
    </row>
    <row r="2" spans="3:12" s="377" customFormat="1" ht="24.75" customHeight="1">
      <c r="C2" s="388"/>
      <c r="D2" s="422" t="s">
        <v>2</v>
      </c>
      <c r="E2" s="422"/>
      <c r="F2" s="422"/>
      <c r="G2" s="422"/>
      <c r="H2" s="422"/>
      <c r="I2" s="422"/>
      <c r="J2" s="422"/>
      <c r="K2" s="422"/>
      <c r="L2" s="388"/>
    </row>
    <row r="3" spans="3:22" s="377" customFormat="1" ht="24.75" customHeight="1">
      <c r="C3" s="388"/>
      <c r="D3" s="422" t="s">
        <v>3</v>
      </c>
      <c r="E3" s="422"/>
      <c r="F3" s="422"/>
      <c r="G3" s="422"/>
      <c r="H3" s="422"/>
      <c r="I3" s="422"/>
      <c r="J3" s="422"/>
      <c r="K3" s="422"/>
      <c r="L3" s="388"/>
      <c r="M3" s="229"/>
      <c r="N3" s="229"/>
      <c r="O3" s="229"/>
      <c r="P3" s="229"/>
      <c r="Q3" s="229"/>
      <c r="R3" s="229"/>
      <c r="S3" s="229"/>
      <c r="T3" s="229"/>
      <c r="U3" s="229"/>
      <c r="V3" s="229"/>
    </row>
    <row r="4" spans="3:22" s="377" customFormat="1" ht="24.75" customHeight="1">
      <c r="C4" s="388"/>
      <c r="D4" s="422" t="s">
        <v>135</v>
      </c>
      <c r="E4" s="422"/>
      <c r="F4" s="422"/>
      <c r="G4" s="422"/>
      <c r="H4" s="422"/>
      <c r="I4" s="422"/>
      <c r="J4" s="422"/>
      <c r="K4" s="422"/>
      <c r="L4" s="388"/>
      <c r="M4" s="229"/>
      <c r="N4" s="229"/>
      <c r="O4" s="229"/>
      <c r="P4" s="229"/>
      <c r="Q4" s="229"/>
      <c r="R4" s="229"/>
      <c r="S4" s="229"/>
      <c r="T4" s="229"/>
      <c r="U4" s="229"/>
      <c r="V4" s="229"/>
    </row>
    <row r="5" spans="2:12" s="377" customFormat="1" ht="24.75" customHeight="1">
      <c r="B5" s="400" t="s">
        <v>163</v>
      </c>
      <c r="C5" s="401"/>
      <c r="D5" s="422" t="s">
        <v>153</v>
      </c>
      <c r="E5" s="422"/>
      <c r="F5" s="422"/>
      <c r="G5" s="422"/>
      <c r="H5" s="422"/>
      <c r="I5" s="422"/>
      <c r="J5" s="422"/>
      <c r="K5" s="422"/>
      <c r="L5" s="388"/>
    </row>
    <row r="6" spans="2:12" s="377" customFormat="1" ht="24.75" customHeight="1">
      <c r="B6" s="401"/>
      <c r="C6" s="401"/>
      <c r="D6" s="421" t="s">
        <v>4</v>
      </c>
      <c r="E6" s="421"/>
      <c r="F6" s="421"/>
      <c r="G6" s="421"/>
      <c r="H6" s="421"/>
      <c r="I6" s="421"/>
      <c r="J6" s="421"/>
      <c r="K6" s="421"/>
      <c r="L6" s="389"/>
    </row>
    <row r="7" spans="1:11" s="232" customFormat="1" ht="18.75" customHeight="1">
      <c r="A7" s="298"/>
      <c r="B7" s="241"/>
      <c r="C7" s="241"/>
      <c r="D7" s="233"/>
      <c r="J7" s="233"/>
      <c r="K7" s="233"/>
    </row>
    <row r="8" spans="1:11" s="232" customFormat="1" ht="26.25" customHeight="1">
      <c r="A8" s="423" t="s">
        <v>5</v>
      </c>
      <c r="B8" s="424"/>
      <c r="C8" s="425"/>
      <c r="D8" s="234"/>
      <c r="E8" s="235"/>
      <c r="F8" s="235"/>
      <c r="G8" s="236" t="s">
        <v>142</v>
      </c>
      <c r="H8" s="237"/>
      <c r="I8" s="238"/>
      <c r="J8" s="432" t="s">
        <v>143</v>
      </c>
      <c r="K8" s="433"/>
    </row>
    <row r="9" spans="1:11" ht="30.75" customHeight="1">
      <c r="A9" s="426"/>
      <c r="B9" s="427"/>
      <c r="C9" s="428"/>
      <c r="D9" s="432" t="s">
        <v>35</v>
      </c>
      <c r="E9" s="438"/>
      <c r="F9" s="432" t="s">
        <v>136</v>
      </c>
      <c r="G9" s="433"/>
      <c r="H9" s="432" t="s">
        <v>144</v>
      </c>
      <c r="I9" s="433"/>
      <c r="J9" s="440" t="s">
        <v>91</v>
      </c>
      <c r="K9" s="443" t="s">
        <v>92</v>
      </c>
    </row>
    <row r="10" spans="1:11" ht="15" customHeight="1">
      <c r="A10" s="426"/>
      <c r="B10" s="427"/>
      <c r="C10" s="428"/>
      <c r="D10" s="439" t="s">
        <v>14</v>
      </c>
      <c r="E10" s="439" t="s">
        <v>13</v>
      </c>
      <c r="F10" s="434" t="s">
        <v>14</v>
      </c>
      <c r="G10" s="434" t="s">
        <v>13</v>
      </c>
      <c r="H10" s="434" t="s">
        <v>14</v>
      </c>
      <c r="I10" s="434" t="s">
        <v>13</v>
      </c>
      <c r="J10" s="441"/>
      <c r="K10" s="444"/>
    </row>
    <row r="11" spans="1:11" ht="15" customHeight="1">
      <c r="A11" s="429"/>
      <c r="B11" s="430"/>
      <c r="C11" s="431"/>
      <c r="D11" s="435"/>
      <c r="E11" s="435"/>
      <c r="F11" s="435"/>
      <c r="G11" s="435"/>
      <c r="H11" s="435"/>
      <c r="I11" s="435"/>
      <c r="J11" s="442"/>
      <c r="K11" s="445"/>
    </row>
    <row r="12" spans="1:11" ht="30" customHeight="1">
      <c r="A12" s="240"/>
      <c r="B12" s="364" t="s">
        <v>137</v>
      </c>
      <c r="C12" s="242"/>
      <c r="D12" s="326"/>
      <c r="E12" s="326"/>
      <c r="F12" s="326"/>
      <c r="G12" s="326"/>
      <c r="H12" s="326"/>
      <c r="I12" s="326"/>
      <c r="J12" s="326"/>
      <c r="K12" s="326"/>
    </row>
    <row r="13" spans="1:11" ht="18" customHeight="1">
      <c r="A13" s="243"/>
      <c r="B13" s="53" t="s">
        <v>107</v>
      </c>
      <c r="C13" s="242"/>
      <c r="D13" s="302">
        <f aca="true" t="shared" si="0" ref="D13:E16">+SUM(F13,H13)</f>
        <v>0</v>
      </c>
      <c r="E13" s="302">
        <f t="shared" si="0"/>
        <v>125</v>
      </c>
      <c r="F13" s="316">
        <v>0</v>
      </c>
      <c r="G13" s="316">
        <v>125</v>
      </c>
      <c r="H13" s="316">
        <v>0</v>
      </c>
      <c r="I13" s="316">
        <v>0</v>
      </c>
      <c r="J13" s="327"/>
      <c r="K13" s="327"/>
    </row>
    <row r="14" spans="1:11" ht="18" customHeight="1">
      <c r="A14" s="243"/>
      <c r="B14" s="53" t="s">
        <v>159</v>
      </c>
      <c r="C14" s="242"/>
      <c r="D14" s="302">
        <f t="shared" si="0"/>
        <v>0</v>
      </c>
      <c r="E14" s="302">
        <f t="shared" si="0"/>
        <v>0</v>
      </c>
      <c r="F14" s="316">
        <v>0</v>
      </c>
      <c r="G14" s="316">
        <v>0</v>
      </c>
      <c r="H14" s="316">
        <v>0</v>
      </c>
      <c r="I14" s="316">
        <v>0</v>
      </c>
      <c r="J14" s="327"/>
      <c r="K14" s="327"/>
    </row>
    <row r="15" spans="1:11" ht="18" customHeight="1">
      <c r="A15" s="244"/>
      <c r="B15" s="53" t="s">
        <v>108</v>
      </c>
      <c r="C15" s="242"/>
      <c r="D15" s="302">
        <f t="shared" si="0"/>
        <v>0</v>
      </c>
      <c r="E15" s="302">
        <f t="shared" si="0"/>
        <v>0</v>
      </c>
      <c r="F15" s="316">
        <v>0</v>
      </c>
      <c r="G15" s="316">
        <v>0</v>
      </c>
      <c r="H15" s="316">
        <v>0</v>
      </c>
      <c r="I15" s="316">
        <v>0</v>
      </c>
      <c r="J15" s="327"/>
      <c r="K15" s="327"/>
    </row>
    <row r="16" spans="1:11" ht="18" customHeight="1">
      <c r="A16" s="245"/>
      <c r="B16" s="53" t="s">
        <v>109</v>
      </c>
      <c r="C16" s="242"/>
      <c r="D16" s="302">
        <f t="shared" si="0"/>
        <v>0</v>
      </c>
      <c r="E16" s="302">
        <f t="shared" si="0"/>
        <v>0</v>
      </c>
      <c r="F16" s="316">
        <v>0</v>
      </c>
      <c r="G16" s="316">
        <v>0</v>
      </c>
      <c r="H16" s="316">
        <v>0</v>
      </c>
      <c r="I16" s="316">
        <v>0</v>
      </c>
      <c r="J16" s="327"/>
      <c r="K16" s="327"/>
    </row>
    <row r="17" spans="1:11" ht="18" customHeight="1">
      <c r="A17" s="245"/>
      <c r="B17" s="24" t="s">
        <v>12</v>
      </c>
      <c r="C17" s="242"/>
      <c r="D17" s="302">
        <f aca="true" t="shared" si="1" ref="D17:I17">+SUM(D13:D16)</f>
        <v>0</v>
      </c>
      <c r="E17" s="302">
        <f t="shared" si="1"/>
        <v>125</v>
      </c>
      <c r="F17" s="302">
        <f t="shared" si="1"/>
        <v>0</v>
      </c>
      <c r="G17" s="302">
        <f t="shared" si="1"/>
        <v>125</v>
      </c>
      <c r="H17" s="302">
        <f t="shared" si="1"/>
        <v>0</v>
      </c>
      <c r="I17" s="302">
        <f t="shared" si="1"/>
        <v>0</v>
      </c>
      <c r="J17" s="302">
        <v>0</v>
      </c>
      <c r="K17" s="302">
        <v>0</v>
      </c>
    </row>
    <row r="18" spans="1:11" s="367" customFormat="1" ht="30" customHeight="1">
      <c r="A18" s="363"/>
      <c r="B18" s="364" t="s">
        <v>138</v>
      </c>
      <c r="C18" s="365"/>
      <c r="D18" s="366"/>
      <c r="E18" s="366"/>
      <c r="F18" s="366"/>
      <c r="G18" s="366"/>
      <c r="H18" s="366"/>
      <c r="I18" s="366"/>
      <c r="J18" s="366"/>
      <c r="K18" s="366"/>
    </row>
    <row r="19" spans="1:11" ht="18" customHeight="1">
      <c r="A19" s="243"/>
      <c r="B19" s="53" t="s">
        <v>107</v>
      </c>
      <c r="C19" s="242"/>
      <c r="D19" s="316">
        <v>0</v>
      </c>
      <c r="E19" s="316">
        <v>0</v>
      </c>
      <c r="F19" s="327"/>
      <c r="G19" s="327"/>
      <c r="H19" s="327"/>
      <c r="I19" s="327"/>
      <c r="J19" s="327"/>
      <c r="K19" s="327"/>
    </row>
    <row r="20" spans="1:11" ht="18" customHeight="1">
      <c r="A20" s="243"/>
      <c r="B20" s="53" t="s">
        <v>159</v>
      </c>
      <c r="C20" s="242"/>
      <c r="D20" s="316">
        <v>0</v>
      </c>
      <c r="E20" s="316">
        <v>0</v>
      </c>
      <c r="F20" s="327"/>
      <c r="G20" s="327"/>
      <c r="H20" s="327"/>
      <c r="I20" s="327"/>
      <c r="J20" s="327"/>
      <c r="K20" s="327"/>
    </row>
    <row r="21" spans="1:11" ht="18" customHeight="1">
      <c r="A21" s="244"/>
      <c r="B21" s="53" t="s">
        <v>108</v>
      </c>
      <c r="C21" s="242"/>
      <c r="D21" s="316">
        <v>0</v>
      </c>
      <c r="E21" s="316">
        <v>0</v>
      </c>
      <c r="F21" s="327"/>
      <c r="G21" s="327"/>
      <c r="H21" s="327"/>
      <c r="I21" s="327"/>
      <c r="J21" s="327"/>
      <c r="K21" s="327"/>
    </row>
    <row r="22" spans="1:11" ht="18" customHeight="1">
      <c r="A22" s="245"/>
      <c r="B22" s="53" t="s">
        <v>109</v>
      </c>
      <c r="C22" s="242"/>
      <c r="D22" s="316">
        <v>0</v>
      </c>
      <c r="E22" s="316">
        <v>0</v>
      </c>
      <c r="F22" s="327"/>
      <c r="G22" s="327"/>
      <c r="H22" s="327"/>
      <c r="I22" s="327"/>
      <c r="J22" s="327"/>
      <c r="K22" s="327"/>
    </row>
    <row r="23" spans="1:11" ht="18" customHeight="1">
      <c r="A23" s="245"/>
      <c r="B23" s="24" t="s">
        <v>12</v>
      </c>
      <c r="C23" s="292"/>
      <c r="D23" s="302">
        <f>+SUM(D19:D22)</f>
        <v>0</v>
      </c>
      <c r="E23" s="302">
        <f>+SUM(E19:E22)</f>
        <v>0</v>
      </c>
      <c r="F23" s="327"/>
      <c r="G23" s="327"/>
      <c r="H23" s="327"/>
      <c r="I23" s="327"/>
      <c r="J23" s="302">
        <v>0</v>
      </c>
      <c r="K23" s="302">
        <v>0</v>
      </c>
    </row>
    <row r="24" spans="1:11" ht="45" customHeight="1">
      <c r="A24" s="246"/>
      <c r="B24" s="293" t="s">
        <v>145</v>
      </c>
      <c r="C24" s="247"/>
      <c r="D24" s="302">
        <f>+SUM(D23,D17)</f>
        <v>0</v>
      </c>
      <c r="E24" s="302">
        <f>+SUM(E23,E17)</f>
        <v>125</v>
      </c>
      <c r="F24" s="328"/>
      <c r="G24" s="328"/>
      <c r="H24" s="328"/>
      <c r="I24" s="328"/>
      <c r="J24" s="302">
        <f>+SUM(J23,J17)</f>
        <v>0</v>
      </c>
      <c r="K24" s="302">
        <f>+SUM(K23,K17)</f>
        <v>0</v>
      </c>
    </row>
    <row r="25" spans="1:11" s="232" customFormat="1" ht="48" customHeight="1">
      <c r="A25" s="436" t="s">
        <v>1</v>
      </c>
      <c r="B25" s="437"/>
      <c r="C25" s="437"/>
      <c r="D25" s="437"/>
      <c r="E25" s="437"/>
      <c r="F25" s="437"/>
      <c r="G25" s="437"/>
      <c r="H25" s="437"/>
      <c r="I25" s="437"/>
      <c r="J25" s="437"/>
      <c r="K25" s="437"/>
    </row>
    <row r="26" spans="1:11" s="232" customFormat="1" ht="15.75" customHeight="1">
      <c r="A26" s="248"/>
      <c r="B26" s="249"/>
      <c r="C26" s="250"/>
      <c r="D26" s="248"/>
      <c r="E26" s="248"/>
      <c r="F26" s="248"/>
      <c r="G26" s="248"/>
      <c r="H26" s="248"/>
      <c r="I26" s="248"/>
      <c r="J26" s="248"/>
      <c r="K26" s="248"/>
    </row>
    <row r="27" spans="1:11" s="232" customFormat="1" ht="15.75" customHeight="1">
      <c r="A27" s="248"/>
      <c r="B27" s="249"/>
      <c r="C27" s="250"/>
      <c r="D27" s="248"/>
      <c r="E27" s="248"/>
      <c r="F27" s="248"/>
      <c r="G27" s="248"/>
      <c r="H27" s="248"/>
      <c r="I27" s="248"/>
      <c r="J27" s="248"/>
      <c r="K27" s="248"/>
    </row>
    <row r="28" spans="4:5" ht="15.75">
      <c r="D28" s="252"/>
      <c r="E28" s="252"/>
    </row>
    <row r="29" spans="4:5" ht="15.75">
      <c r="D29" s="252"/>
      <c r="E29" s="252"/>
    </row>
    <row r="30" spans="4:5" ht="15.75">
      <c r="D30" s="252"/>
      <c r="E30" s="252"/>
    </row>
    <row r="31" spans="4:5" ht="15.75">
      <c r="D31" s="252"/>
      <c r="E31" s="252"/>
    </row>
    <row r="32" spans="4:5" ht="15.75">
      <c r="D32" s="252"/>
      <c r="E32" s="252"/>
    </row>
    <row r="33" spans="4:5" ht="15.75">
      <c r="D33" s="253"/>
      <c r="E33" s="253"/>
    </row>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sheetData>
  <sheetProtection formatCells="0" formatColumns="0" formatRows="0"/>
  <mergeCells count="20">
    <mergeCell ref="G10:G11"/>
    <mergeCell ref="I10:I11"/>
    <mergeCell ref="J9:J11"/>
    <mergeCell ref="K9:K11"/>
    <mergeCell ref="A8:C11"/>
    <mergeCell ref="J8:K8"/>
    <mergeCell ref="H9:I9"/>
    <mergeCell ref="H10:H11"/>
    <mergeCell ref="A25:K25"/>
    <mergeCell ref="D9:E9"/>
    <mergeCell ref="F9:G9"/>
    <mergeCell ref="D10:D11"/>
    <mergeCell ref="E10:E11"/>
    <mergeCell ref="F10:F11"/>
    <mergeCell ref="D6:K6"/>
    <mergeCell ref="B5:C6"/>
    <mergeCell ref="D2:K2"/>
    <mergeCell ref="D3:K3"/>
    <mergeCell ref="D4:K4"/>
    <mergeCell ref="D5:K5"/>
  </mergeCells>
  <conditionalFormatting sqref="D13:E17 F17:K17 F13:I16 D19:E24 J23:K24">
    <cfRule type="expression" priority="1" dxfId="0" stopIfTrue="1">
      <formula>AND(D13&lt;&gt;"",OR(D13&lt;0,NOT(ISNUMBER(D13))))</formula>
    </cfRule>
  </conditionalFormatting>
  <conditionalFormatting sqref="B5:C6">
    <cfRule type="expression" priority="2" dxfId="10" stopIfTrue="1">
      <formula>COUNTA($D$13:$K$24)&lt;&gt;COUNTIF($D$13:$K$24,"&gt;=0")</formula>
    </cfRule>
  </conditionalFormatting>
  <printOptions/>
  <pageMargins left="0.75" right="0.75" top="1" bottom="1" header="0.5" footer="0.5"/>
  <pageSetup fitToHeight="1" fitToWidth="1" horizontalDpi="600" verticalDpi="600" orientation="portrait" paperSize="9" scale="43" r:id="rId1"/>
  <headerFooter alignWithMargins="0">
    <oddFooter>&amp;C2010 Triennial Central Bank Survey</oddFooter>
  </headerFooter>
</worksheet>
</file>

<file path=xl/worksheets/sheet12.xml><?xml version="1.0" encoding="utf-8"?>
<worksheet xmlns="http://schemas.openxmlformats.org/spreadsheetml/2006/main" xmlns:r="http://schemas.openxmlformats.org/officeDocument/2006/relationships">
  <sheetPr codeName="Sheet3">
    <tabColor indexed="43"/>
    <pageSetUpPr fitToPage="1"/>
  </sheetPr>
  <dimension ref="A1:V65"/>
  <sheetViews>
    <sheetView zoomScale="61" zoomScaleNormal="61" zoomScalePageLayoutView="0" workbookViewId="0" topLeftCell="A1">
      <selection activeCell="O19" sqref="O19"/>
    </sheetView>
  </sheetViews>
  <sheetFormatPr defaultColWidth="9.00390625" defaultRowHeight="12"/>
  <cols>
    <col min="1" max="1" width="2.375" style="257" customWidth="1"/>
    <col min="2" max="2" width="5.625" style="287" customWidth="1"/>
    <col min="3" max="3" width="35.125" style="287" customWidth="1"/>
    <col min="4" max="5" width="9.875" style="257" customWidth="1"/>
    <col min="6" max="8" width="9.875" style="270" customWidth="1"/>
    <col min="9" max="9" width="10.375" style="270" customWidth="1"/>
    <col min="10" max="10" width="11.25390625" style="270" customWidth="1"/>
    <col min="11" max="11" width="13.00390625" style="270" customWidth="1"/>
    <col min="12" max="16384" width="9.125" style="270" customWidth="1"/>
  </cols>
  <sheetData>
    <row r="1" spans="1:11" s="257" customFormat="1" ht="27" customHeight="1">
      <c r="A1" s="254" t="s">
        <v>140</v>
      </c>
      <c r="B1" s="255"/>
      <c r="C1" s="255"/>
      <c r="D1" s="256"/>
      <c r="E1" s="256"/>
      <c r="F1" s="256"/>
      <c r="G1" s="256"/>
      <c r="H1" s="256"/>
      <c r="I1" s="256"/>
      <c r="J1" s="256"/>
      <c r="K1" s="256"/>
    </row>
    <row r="2" spans="1:11" s="257" customFormat="1" ht="18.75">
      <c r="A2" s="254"/>
      <c r="B2" s="255"/>
      <c r="C2" s="255"/>
      <c r="D2" s="256"/>
      <c r="F2" s="258" t="s">
        <v>2</v>
      </c>
      <c r="H2" s="256"/>
      <c r="I2" s="256"/>
      <c r="J2" s="256"/>
      <c r="K2" s="256"/>
    </row>
    <row r="3" spans="1:22" s="257" customFormat="1" ht="19.5" thickBot="1">
      <c r="A3" s="256"/>
      <c r="B3" s="256"/>
      <c r="C3" s="256"/>
      <c r="D3" s="256"/>
      <c r="F3" s="258" t="s">
        <v>3</v>
      </c>
      <c r="H3" s="256"/>
      <c r="I3" s="256"/>
      <c r="J3" s="256"/>
      <c r="K3" s="256"/>
      <c r="L3" s="254"/>
      <c r="M3" s="254"/>
      <c r="N3" s="254"/>
      <c r="O3" s="254"/>
      <c r="P3" s="254"/>
      <c r="Q3" s="254"/>
      <c r="R3" s="254"/>
      <c r="S3" s="254"/>
      <c r="T3" s="254"/>
      <c r="U3" s="254"/>
      <c r="V3" s="254"/>
    </row>
    <row r="4" spans="1:22" s="257" customFormat="1" ht="19.5" thickBot="1">
      <c r="A4" s="256"/>
      <c r="B4" s="256"/>
      <c r="C4" s="256"/>
      <c r="D4" s="256"/>
      <c r="E4" s="256"/>
      <c r="F4" s="256"/>
      <c r="H4" s="256"/>
      <c r="I4" s="256"/>
      <c r="J4" s="256"/>
      <c r="K4" s="256"/>
      <c r="L4" s="254"/>
      <c r="M4" s="254"/>
      <c r="N4" s="254"/>
      <c r="O4" s="254"/>
      <c r="P4" s="254"/>
      <c r="Q4" s="103" t="s">
        <v>110</v>
      </c>
      <c r="R4" s="168"/>
      <c r="S4" s="104">
        <v>0.005</v>
      </c>
      <c r="T4" s="254"/>
      <c r="U4" s="254"/>
      <c r="V4" s="254"/>
    </row>
    <row r="5" spans="2:22" s="257" customFormat="1" ht="18.75">
      <c r="B5" s="259"/>
      <c r="C5" s="259"/>
      <c r="D5" s="259"/>
      <c r="F5" s="258" t="s">
        <v>135</v>
      </c>
      <c r="H5" s="259"/>
      <c r="I5" s="259"/>
      <c r="J5" s="259"/>
      <c r="K5" s="259"/>
      <c r="L5" s="254"/>
      <c r="M5" s="254"/>
      <c r="N5" s="254"/>
      <c r="O5" s="254"/>
      <c r="P5" s="254"/>
      <c r="Q5" s="254"/>
      <c r="R5" s="254"/>
      <c r="S5" s="254"/>
      <c r="T5" s="254"/>
      <c r="U5" s="254"/>
      <c r="V5" s="254"/>
    </row>
    <row r="6" spans="2:11" s="257" customFormat="1" ht="18.75">
      <c r="B6" s="259"/>
      <c r="C6" s="259"/>
      <c r="D6" s="259"/>
      <c r="F6" s="258" t="s">
        <v>141</v>
      </c>
      <c r="H6" s="259"/>
      <c r="I6" s="259"/>
      <c r="J6" s="259"/>
      <c r="K6" s="259"/>
    </row>
    <row r="7" spans="3:11" s="257" customFormat="1" ht="18.75" customHeight="1">
      <c r="C7" s="259"/>
      <c r="D7" s="259"/>
      <c r="F7" s="260" t="s">
        <v>4</v>
      </c>
      <c r="H7" s="259"/>
      <c r="I7" s="259"/>
      <c r="J7" s="259"/>
      <c r="K7" s="259"/>
    </row>
    <row r="8" spans="3:11" s="257" customFormat="1" ht="18.75" customHeight="1">
      <c r="C8" s="259"/>
      <c r="D8" s="259"/>
      <c r="F8" s="260"/>
      <c r="H8" s="259"/>
      <c r="I8" s="259"/>
      <c r="J8" s="259"/>
      <c r="K8" s="259"/>
    </row>
    <row r="9" spans="3:11" s="257" customFormat="1" ht="18.75" customHeight="1">
      <c r="C9" s="259"/>
      <c r="D9" s="259"/>
      <c r="F9" s="260"/>
      <c r="H9" s="259"/>
      <c r="I9" s="259"/>
      <c r="J9" s="259"/>
      <c r="K9" s="259"/>
    </row>
    <row r="10" spans="3:11" s="257" customFormat="1" ht="18.75" customHeight="1">
      <c r="C10" s="259"/>
      <c r="D10" s="259"/>
      <c r="F10" s="260"/>
      <c r="H10" s="259"/>
      <c r="I10" s="259"/>
      <c r="J10" s="259"/>
      <c r="K10" s="259"/>
    </row>
    <row r="11" spans="1:11" s="257" customFormat="1" ht="19.5">
      <c r="A11" s="261"/>
      <c r="B11" s="262"/>
      <c r="C11" s="262"/>
      <c r="J11" s="263"/>
      <c r="K11" s="263"/>
    </row>
    <row r="12" spans="1:11" s="257" customFormat="1" ht="39.75" customHeight="1">
      <c r="A12" s="261"/>
      <c r="B12" s="262"/>
      <c r="C12" s="262"/>
      <c r="D12" s="264"/>
      <c r="E12" s="265"/>
      <c r="F12" s="265"/>
      <c r="G12" s="266" t="s">
        <v>142</v>
      </c>
      <c r="H12" s="267"/>
      <c r="I12" s="268"/>
      <c r="J12" s="455" t="s">
        <v>143</v>
      </c>
      <c r="K12" s="459"/>
    </row>
    <row r="13" spans="1:11" ht="42" customHeight="1">
      <c r="A13" s="269"/>
      <c r="B13" s="449" t="s">
        <v>5</v>
      </c>
      <c r="C13" s="450"/>
      <c r="D13" s="455" t="s">
        <v>35</v>
      </c>
      <c r="E13" s="456"/>
      <c r="F13" s="455" t="s">
        <v>136</v>
      </c>
      <c r="G13" s="459"/>
      <c r="H13" s="455" t="s">
        <v>144</v>
      </c>
      <c r="I13" s="459"/>
      <c r="J13" s="461" t="s">
        <v>91</v>
      </c>
      <c r="K13" s="446" t="s">
        <v>92</v>
      </c>
    </row>
    <row r="14" spans="1:11" ht="15">
      <c r="A14" s="271"/>
      <c r="B14" s="451"/>
      <c r="C14" s="452"/>
      <c r="D14" s="457" t="s">
        <v>14</v>
      </c>
      <c r="E14" s="457" t="s">
        <v>13</v>
      </c>
      <c r="F14" s="460" t="s">
        <v>14</v>
      </c>
      <c r="G14" s="460" t="s">
        <v>13</v>
      </c>
      <c r="H14" s="460" t="s">
        <v>14</v>
      </c>
      <c r="I14" s="460" t="s">
        <v>13</v>
      </c>
      <c r="J14" s="462"/>
      <c r="K14" s="447"/>
    </row>
    <row r="15" spans="1:11" ht="15">
      <c r="A15" s="272"/>
      <c r="B15" s="453"/>
      <c r="C15" s="454"/>
      <c r="D15" s="458"/>
      <c r="E15" s="458"/>
      <c r="F15" s="458"/>
      <c r="G15" s="458"/>
      <c r="H15" s="458"/>
      <c r="I15" s="458"/>
      <c r="J15" s="463"/>
      <c r="K15" s="448"/>
    </row>
    <row r="16" spans="1:11" ht="18" customHeight="1">
      <c r="A16" s="273"/>
      <c r="B16" s="274" t="s">
        <v>137</v>
      </c>
      <c r="C16" s="275"/>
      <c r="D16" s="276"/>
      <c r="E16" s="276"/>
      <c r="F16" s="276"/>
      <c r="G16" s="276"/>
      <c r="H16" s="276"/>
      <c r="I16" s="276"/>
      <c r="J16" s="276"/>
      <c r="K16" s="276"/>
    </row>
    <row r="17" spans="1:11" ht="18" customHeight="1">
      <c r="A17" s="277"/>
      <c r="B17" s="86" t="s">
        <v>107</v>
      </c>
      <c r="C17" s="275"/>
      <c r="D17" s="297">
        <f>+IF(5!D13&lt;&gt;"",IF((1+CDS_Check!$S$4)*SUM(5!F13,5!H13)&lt;5!D13,1,IF((1-CDS_Check!$S$4)*SUM(5!F13,5!H13)&gt;5!D13,1,0)),IF(SUM(5!F13,5!H13)&lt;&gt;0,1,0))</f>
        <v>0</v>
      </c>
      <c r="E17" s="297">
        <f>+IF(5!E13&lt;&gt;"",IF((1+CDS_Check!$S$4)*SUM(5!G13,5!I13)&lt;5!E13,1,IF((1-CDS_Check!$S$4)*SUM(5!G13,5!I13)&gt;5!E13,1,0)),IF(SUM(5!G13,5!I13)&lt;&gt;0,1,0))</f>
        <v>0</v>
      </c>
      <c r="F17" s="296"/>
      <c r="G17" s="296"/>
      <c r="H17" s="296"/>
      <c r="I17" s="296"/>
      <c r="J17" s="278"/>
      <c r="K17" s="278"/>
    </row>
    <row r="18" spans="1:11" ht="18" customHeight="1">
      <c r="A18" s="279"/>
      <c r="B18" s="86" t="s">
        <v>108</v>
      </c>
      <c r="C18" s="275"/>
      <c r="D18" s="297">
        <f>+IF(5!D15&lt;&gt;"",IF((1+CDS_Check!$S$4)*SUM(5!F15,5!H15)&lt;5!D15,1,IF((1-CDS_Check!$S$4)*SUM(5!F15,5!H15)&gt;5!D15,1,0)),IF(SUM(5!F15,5!H15)&lt;&gt;0,1,0))</f>
        <v>0</v>
      </c>
      <c r="E18" s="297">
        <f>+IF(5!E15&lt;&gt;"",IF((1+CDS_Check!$S$4)*SUM(5!G15,5!I15)&lt;5!E15,1,IF((1-CDS_Check!$S$4)*SUM(5!G15,5!I15)&gt;5!E15,1,0)),IF(SUM(5!G15,5!I15)&lt;&gt;0,1,0))</f>
        <v>0</v>
      </c>
      <c r="F18" s="296"/>
      <c r="G18" s="296"/>
      <c r="H18" s="296"/>
      <c r="I18" s="296"/>
      <c r="J18" s="278"/>
      <c r="K18" s="278"/>
    </row>
    <row r="19" spans="1:15" ht="18" customHeight="1">
      <c r="A19" s="280"/>
      <c r="B19" s="86" t="s">
        <v>109</v>
      </c>
      <c r="C19" s="275"/>
      <c r="D19" s="297">
        <f>+IF(5!D16&lt;&gt;"",IF((1+CDS_Check!$S$4)*SUM(5!F16,5!H16)&lt;5!D16,1,IF((1-CDS_Check!$S$4)*SUM(5!F16,5!H16)&gt;5!D16,1,0)),IF(SUM(5!F16,5!H16)&lt;&gt;0,1,0))</f>
        <v>0</v>
      </c>
      <c r="E19" s="297">
        <f>+IF(5!E16&lt;&gt;"",IF((1+CDS_Check!$S$4)*SUM(5!G16,5!I16)&lt;5!E16,1,IF((1-CDS_Check!$S$4)*SUM(5!G16,5!I16)&gt;5!E16,1,0)),IF(SUM(5!G16,5!I16)&lt;&gt;0,1,0))</f>
        <v>0</v>
      </c>
      <c r="F19" s="296"/>
      <c r="G19" s="296"/>
      <c r="H19" s="296"/>
      <c r="I19" s="296"/>
      <c r="J19" s="278"/>
      <c r="K19" s="278"/>
      <c r="O19" s="295"/>
    </row>
    <row r="20" spans="1:11" ht="18" customHeight="1">
      <c r="A20" s="280"/>
      <c r="B20" s="87" t="s">
        <v>12</v>
      </c>
      <c r="C20" s="275"/>
      <c r="D20" s="218">
        <f>+IF(5!D17&lt;&gt;"",IF((1+CDS_Check!$S$4)*SUM(5!D13:D16)&lt;5!D17,1,IF((1-CDS_Check!$S$4)*SUM(5!D13:D16)&gt;5!D17,1,0)),IF(SUM(5!D13:D16)&lt;&gt;0,1,0))</f>
        <v>0</v>
      </c>
      <c r="E20" s="218">
        <f>+IF(5!E17&lt;&gt;"",IF((1+CDS_Check!$S$4)*SUM(5!E13:E16)&lt;5!E17,1,IF((1-CDS_Check!$S$4)*SUM(5!E13:E16)&gt;5!E17,1,0)),IF(SUM(5!E13:E16)&lt;&gt;0,1,0))</f>
        <v>0</v>
      </c>
      <c r="F20" s="218">
        <f>+IF(5!F17&lt;&gt;"",IF((1+CDS_Check!$S$4)*SUM(5!F13:F16)&lt;5!F17,1,IF((1-CDS_Check!$S$4)*SUM(5!F13:F16)&gt;5!F17,1,0)),IF(SUM(5!F13:F16)&lt;&gt;0,1,0))</f>
        <v>0</v>
      </c>
      <c r="G20" s="218">
        <f>+IF(5!G17&lt;&gt;"",IF((1+CDS_Check!$S$4)*SUM(5!G13:G16)&lt;5!G17,1,IF((1-CDS_Check!$S$4)*SUM(5!G13:G16)&gt;5!G17,1,0)),IF(SUM(5!G13:G16)&lt;&gt;0,1,0))</f>
        <v>0</v>
      </c>
      <c r="H20" s="218">
        <f>+IF(5!H17&lt;&gt;"",IF((1+CDS_Check!$S$4)*SUM(5!H13:H16)&lt;5!H17,1,IF((1-CDS_Check!$S$4)*SUM(5!H13:H16)&gt;5!H17,1,0)),IF(SUM(5!H13:H16)&lt;&gt;0,1,0))</f>
        <v>0</v>
      </c>
      <c r="I20" s="218">
        <f>+IF(5!I17&lt;&gt;"",IF((1+CDS_Check!$S$4)*SUM(5!I13:I16)&lt;5!I17,1,IF((1-CDS_Check!$S$4)*SUM(5!I13:I16)&gt;5!I17,1,0)),IF(SUM(5!I13:I16)&lt;&gt;0,1,0))</f>
        <v>0</v>
      </c>
      <c r="J20" s="218"/>
      <c r="K20" s="218"/>
    </row>
    <row r="21" spans="1:11" ht="18" customHeight="1">
      <c r="A21" s="280"/>
      <c r="B21" s="87"/>
      <c r="C21" s="275"/>
      <c r="D21" s="218"/>
      <c r="E21" s="218"/>
      <c r="F21" s="218"/>
      <c r="G21" s="218"/>
      <c r="H21" s="218"/>
      <c r="I21" s="218"/>
      <c r="J21" s="218"/>
      <c r="K21" s="218"/>
    </row>
    <row r="22" spans="1:11" ht="18" customHeight="1">
      <c r="A22" s="273"/>
      <c r="B22" s="274" t="s">
        <v>138</v>
      </c>
      <c r="C22" s="275"/>
      <c r="D22" s="276"/>
      <c r="E22" s="276"/>
      <c r="F22" s="276"/>
      <c r="G22" s="276"/>
      <c r="H22" s="276"/>
      <c r="I22" s="276"/>
      <c r="J22" s="276"/>
      <c r="K22" s="276"/>
    </row>
    <row r="23" spans="1:11" ht="18" customHeight="1">
      <c r="A23" s="277"/>
      <c r="B23" s="86" t="s">
        <v>107</v>
      </c>
      <c r="C23" s="275"/>
      <c r="D23" s="276"/>
      <c r="E23" s="276"/>
      <c r="F23" s="278"/>
      <c r="G23" s="278"/>
      <c r="H23" s="278"/>
      <c r="I23" s="278"/>
      <c r="J23" s="278"/>
      <c r="K23" s="278"/>
    </row>
    <row r="24" spans="1:11" ht="18" customHeight="1">
      <c r="A24" s="279"/>
      <c r="B24" s="86" t="s">
        <v>108</v>
      </c>
      <c r="C24" s="275"/>
      <c r="D24" s="276"/>
      <c r="E24" s="276"/>
      <c r="F24" s="278"/>
      <c r="G24" s="278"/>
      <c r="H24" s="278"/>
      <c r="I24" s="278"/>
      <c r="J24" s="278"/>
      <c r="K24" s="278"/>
    </row>
    <row r="25" spans="1:11" ht="18" customHeight="1">
      <c r="A25" s="280"/>
      <c r="B25" s="86" t="s">
        <v>109</v>
      </c>
      <c r="C25" s="275"/>
      <c r="D25" s="218"/>
      <c r="E25" s="218"/>
      <c r="F25" s="278"/>
      <c r="G25" s="278"/>
      <c r="H25" s="278"/>
      <c r="I25" s="278"/>
      <c r="J25" s="278"/>
      <c r="K25" s="278"/>
    </row>
    <row r="26" spans="1:11" ht="18" customHeight="1">
      <c r="A26" s="280"/>
      <c r="B26" s="87" t="s">
        <v>12</v>
      </c>
      <c r="C26" s="290"/>
      <c r="D26" s="218">
        <f>+IF(5!D23&lt;&gt;"",IF((1+CDS_Check!$S$4)*SUM(5!D19:D22)&lt;5!D23,1,IF((1-CDS_Check!$S$4)*SUM(5!D19:D22)&gt;5!D23,1,0)),IF(SUM(5!D19:D22)&lt;&gt;0,1,0))</f>
        <v>0</v>
      </c>
      <c r="E26" s="218">
        <f>+IF(5!E23&lt;&gt;"",IF((1+CDS_Check!$S$4)*SUM(5!E19:E22)&lt;5!E23,1,IF((1-CDS_Check!$S$4)*SUM(5!E19:E22)&gt;5!E23,1,0)),IF(SUM(5!E19:E22)&lt;&gt;0,1,0))</f>
        <v>0</v>
      </c>
      <c r="F26" s="278"/>
      <c r="G26" s="278"/>
      <c r="H26" s="278"/>
      <c r="I26" s="278"/>
      <c r="J26" s="218"/>
      <c r="K26" s="218"/>
    </row>
    <row r="27" spans="1:11" ht="18" customHeight="1">
      <c r="A27" s="280"/>
      <c r="B27" s="86"/>
      <c r="C27" s="290"/>
      <c r="D27" s="276"/>
      <c r="E27" s="276"/>
      <c r="F27" s="276"/>
      <c r="G27" s="276"/>
      <c r="H27" s="276"/>
      <c r="I27" s="276"/>
      <c r="J27" s="276"/>
      <c r="K27" s="276"/>
    </row>
    <row r="28" spans="1:11" ht="18" customHeight="1">
      <c r="A28" s="281"/>
      <c r="B28" s="291" t="s">
        <v>145</v>
      </c>
      <c r="C28" s="282"/>
      <c r="D28" s="294">
        <f>+IF(5!D24&lt;&gt;"",IF((1+CDS_Check!$S$4)*SUM(5!D23,5!D17)&lt;5!D24,1,IF((1-CDS_Check!$S$4)*SUM(5!D23,5!D17)&gt;5!D24,1,0)),IF(SUM(5!D23,5!D17)&lt;&gt;0,1,0))</f>
        <v>0</v>
      </c>
      <c r="E28" s="294">
        <f>+IF(5!E24&lt;&gt;"",IF((1+CDS_Check!$S$4)*SUM(5!E23,5!E17)&lt;5!E24,1,IF((1-CDS_Check!$S$4)*SUM(5!E23,5!E17)&gt;5!E24,1,0)),IF(SUM(5!E23,5!E17)&lt;&gt;0,1,0))</f>
        <v>0</v>
      </c>
      <c r="F28" s="283"/>
      <c r="G28" s="283"/>
      <c r="H28" s="283"/>
      <c r="I28" s="283"/>
      <c r="J28" s="294">
        <f>+IF(5!J24&lt;&gt;"",IF((1+CDS_Check!$S$4)*SUM(5!J23,5!J17)&lt;5!J24,1,IF((1-CDS_Check!$S$4)*SUM(5!J23,5!J17)&gt;5!J24,1,0)),IF(SUM(5!J23,5!J17)&lt;&gt;0,1,0))</f>
        <v>0</v>
      </c>
      <c r="K28" s="294">
        <f>+IF(5!K24&lt;&gt;"",IF((1+CDS_Check!$S$4)*SUM(5!K23,5!K17)&lt;5!K24,1,IF((1-CDS_Check!$S$4)*SUM(5!K23,5!K17)&gt;5!K24,1,0)),IF(SUM(5!K23,5!K17)&lt;&gt;0,1,0))</f>
        <v>0</v>
      </c>
    </row>
    <row r="29" spans="1:11" s="257" customFormat="1" ht="18">
      <c r="A29" s="284"/>
      <c r="B29" s="285"/>
      <c r="C29" s="286"/>
      <c r="D29" s="284"/>
      <c r="E29" s="284"/>
      <c r="F29" s="284"/>
      <c r="G29" s="284"/>
      <c r="H29" s="284"/>
      <c r="I29" s="284"/>
      <c r="J29" s="284"/>
      <c r="K29" s="284"/>
    </row>
    <row r="30" spans="4:5" ht="15.75">
      <c r="D30" s="288"/>
      <c r="E30" s="288"/>
    </row>
    <row r="31" spans="4:5" ht="15.75">
      <c r="D31" s="288"/>
      <c r="E31" s="288"/>
    </row>
    <row r="32" spans="4:5" ht="15.75">
      <c r="D32" s="288"/>
      <c r="E32" s="288"/>
    </row>
    <row r="33" spans="4:5" ht="15.75">
      <c r="D33" s="288"/>
      <c r="E33" s="288"/>
    </row>
    <row r="34" spans="4:5" ht="15.75">
      <c r="D34" s="288"/>
      <c r="E34" s="288"/>
    </row>
    <row r="35" spans="4:5" ht="15.75">
      <c r="D35" s="288"/>
      <c r="E35" s="288"/>
    </row>
    <row r="36" spans="4:5" ht="15.75">
      <c r="D36" s="288"/>
      <c r="E36" s="288"/>
    </row>
    <row r="37" spans="4:5" ht="15.75">
      <c r="D37" s="288"/>
      <c r="E37" s="288"/>
    </row>
    <row r="38" spans="4:5" ht="15.75">
      <c r="D38" s="288"/>
      <c r="E38" s="288"/>
    </row>
    <row r="39" spans="4:5" ht="15.75">
      <c r="D39" s="288"/>
      <c r="E39" s="288"/>
    </row>
    <row r="40" spans="4:5" ht="15.75">
      <c r="D40" s="288"/>
      <c r="E40" s="288"/>
    </row>
    <row r="41" spans="4:5" ht="15.75">
      <c r="D41" s="288"/>
      <c r="E41" s="288"/>
    </row>
    <row r="42" spans="4:5" ht="15.75">
      <c r="D42" s="288"/>
      <c r="E42" s="288"/>
    </row>
    <row r="43" spans="4:5" ht="15.75">
      <c r="D43" s="288"/>
      <c r="E43" s="288"/>
    </row>
    <row r="44" spans="4:5" ht="15.75">
      <c r="D44" s="288"/>
      <c r="E44" s="288"/>
    </row>
    <row r="45" spans="4:5" ht="15.75">
      <c r="D45" s="288"/>
      <c r="E45" s="288"/>
    </row>
    <row r="46" spans="4:5" ht="15.75">
      <c r="D46" s="288"/>
      <c r="E46" s="288"/>
    </row>
    <row r="47" spans="4:5" ht="15.75">
      <c r="D47" s="288"/>
      <c r="E47" s="288"/>
    </row>
    <row r="48" spans="4:5" ht="15.75">
      <c r="D48" s="288"/>
      <c r="E48" s="288"/>
    </row>
    <row r="49" spans="4:5" ht="15.75">
      <c r="D49" s="288"/>
      <c r="E49" s="288"/>
    </row>
    <row r="50" spans="4:5" ht="15.75">
      <c r="D50" s="288"/>
      <c r="E50" s="288"/>
    </row>
    <row r="51" spans="4:5" ht="15.75">
      <c r="D51" s="288"/>
      <c r="E51" s="288"/>
    </row>
    <row r="52" spans="4:5" ht="15.75">
      <c r="D52" s="288"/>
      <c r="E52" s="288"/>
    </row>
    <row r="53" spans="4:5" ht="15.75">
      <c r="D53" s="288"/>
      <c r="E53" s="288"/>
    </row>
    <row r="54" spans="4:5" ht="15.75">
      <c r="D54" s="288"/>
      <c r="E54" s="288"/>
    </row>
    <row r="55" spans="4:5" ht="15.75">
      <c r="D55" s="288"/>
      <c r="E55" s="288"/>
    </row>
    <row r="56" spans="4:5" ht="15.75">
      <c r="D56" s="288"/>
      <c r="E56" s="288"/>
    </row>
    <row r="57" spans="4:5" ht="15.75">
      <c r="D57" s="288"/>
      <c r="E57" s="288"/>
    </row>
    <row r="58" spans="4:5" ht="15.75">
      <c r="D58" s="288"/>
      <c r="E58" s="288"/>
    </row>
    <row r="59" spans="4:5" ht="15.75">
      <c r="D59" s="288"/>
      <c r="E59" s="288"/>
    </row>
    <row r="60" spans="4:5" ht="15.75">
      <c r="D60" s="288"/>
      <c r="E60" s="288"/>
    </row>
    <row r="61" spans="4:5" ht="15.75">
      <c r="D61" s="288"/>
      <c r="E61" s="288"/>
    </row>
    <row r="62" spans="4:5" ht="15.75">
      <c r="D62" s="288"/>
      <c r="E62" s="288"/>
    </row>
    <row r="63" spans="4:5" ht="15.75">
      <c r="D63" s="288"/>
      <c r="E63" s="288"/>
    </row>
    <row r="64" spans="4:5" ht="15.75">
      <c r="D64" s="288"/>
      <c r="E64" s="288"/>
    </row>
    <row r="65" spans="4:5" ht="15.75">
      <c r="D65" s="289"/>
      <c r="E65" s="289"/>
    </row>
  </sheetData>
  <sheetProtection/>
  <mergeCells count="13">
    <mergeCell ref="H14:H15"/>
    <mergeCell ref="I14:I15"/>
    <mergeCell ref="J13:J15"/>
    <mergeCell ref="J12:K12"/>
    <mergeCell ref="K13:K15"/>
    <mergeCell ref="H13:I13"/>
    <mergeCell ref="B13:C15"/>
    <mergeCell ref="D13:E13"/>
    <mergeCell ref="F13:G13"/>
    <mergeCell ref="D14:D15"/>
    <mergeCell ref="E14:E15"/>
    <mergeCell ref="F14:F15"/>
    <mergeCell ref="G14:G15"/>
  </mergeCells>
  <printOptions/>
  <pageMargins left="0.75" right="0.75" top="1" bottom="1" header="0.5" footer="0.5"/>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dimension ref="B1:B7"/>
  <sheetViews>
    <sheetView tabSelected="1" zoomScalePageLayoutView="0" workbookViewId="0" topLeftCell="A1">
      <selection activeCell="B6" sqref="B6"/>
    </sheetView>
  </sheetViews>
  <sheetFormatPr defaultColWidth="9.00390625" defaultRowHeight="12"/>
  <sheetData>
    <row r="1" ht="12">
      <c r="B1" s="464" t="s">
        <v>171</v>
      </c>
    </row>
    <row r="3" ht="12.75">
      <c r="B3" s="465" t="s">
        <v>167</v>
      </c>
    </row>
    <row r="4" ht="12.75">
      <c r="B4" s="465" t="s">
        <v>168</v>
      </c>
    </row>
    <row r="5" ht="12.75">
      <c r="B5" s="465" t="s">
        <v>169</v>
      </c>
    </row>
    <row r="6" ht="12.75">
      <c r="B6" s="465" t="s">
        <v>172</v>
      </c>
    </row>
    <row r="7" ht="12.75">
      <c r="B7" s="465" t="s">
        <v>170</v>
      </c>
    </row>
  </sheetData>
  <sheetProtection/>
  <hyperlinks>
    <hyperlink ref="B3" location="'1'!A1" display="Foreign Exchange and Gold Contracts"/>
    <hyperlink ref="B4" location="'2'!A1" display="Single-Curreny Interest Rate Derivatives"/>
    <hyperlink ref="B5" location="'3'!A1" display="Equity, Commodity, Credit and &quot;Other&quot; Derivatives"/>
    <hyperlink ref="B6" location="'4'!A1" display="Notional Amounts of Outstanding OTC Derivatives Contracts"/>
    <hyperlink ref="B7" location="'5'!A1" display="Credit Default Swap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outlinePr summaryBelow="0" summaryRight="0"/>
  </sheetPr>
  <dimension ref="A1:BK47"/>
  <sheetViews>
    <sheetView zoomScale="55" zoomScaleNormal="55" zoomScalePageLayoutView="0" workbookViewId="0" topLeftCell="A1">
      <pane xSplit="3" ySplit="10" topLeftCell="D11"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cols>
    <col min="1" max="1" width="2.75390625" style="35" customWidth="1"/>
    <col min="2" max="2" width="24.625" style="35" customWidth="1"/>
    <col min="3" max="3" width="35.75390625" style="35" customWidth="1"/>
    <col min="4" max="5" width="7.25390625" style="35" customWidth="1"/>
    <col min="6" max="6" width="7.25390625" style="191" customWidth="1"/>
    <col min="7" max="30" width="7.25390625" style="35" customWidth="1"/>
    <col min="31" max="31" width="8.875" style="35" customWidth="1"/>
    <col min="32" max="44" width="7.25390625" style="35" customWidth="1"/>
    <col min="45" max="45" width="9.875" style="35" customWidth="1"/>
    <col min="46" max="46" width="7.25390625" style="35" customWidth="1"/>
    <col min="47" max="47" width="13.375" style="35" customWidth="1"/>
    <col min="48" max="49" width="9.125" style="35" customWidth="1"/>
    <col min="50" max="16384" width="0" style="35" hidden="1" customWidth="1"/>
  </cols>
  <sheetData>
    <row r="1" spans="1:48" s="5" customFormat="1" ht="27" customHeight="1">
      <c r="A1" s="1" t="s">
        <v>21</v>
      </c>
      <c r="B1" s="2"/>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4"/>
    </row>
    <row r="2" spans="2:48" s="5" customFormat="1" ht="24.75" customHeight="1">
      <c r="B2" s="380"/>
      <c r="C2" s="380"/>
      <c r="D2" s="397" t="s">
        <v>2</v>
      </c>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6"/>
      <c r="AV2" s="7"/>
    </row>
    <row r="3" spans="2:48" s="5" customFormat="1" ht="24.75" customHeight="1">
      <c r="B3" s="380"/>
      <c r="C3" s="380"/>
      <c r="D3" s="397" t="s">
        <v>3</v>
      </c>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6"/>
      <c r="AV3" s="9"/>
    </row>
    <row r="4" spans="2:48" s="5" customFormat="1" ht="24.75" customHeight="1">
      <c r="B4" s="373"/>
      <c r="C4" s="200"/>
      <c r="D4" s="199"/>
      <c r="E4" s="369"/>
      <c r="F4" s="370"/>
      <c r="G4" s="371"/>
      <c r="H4" s="371"/>
      <c r="I4" s="370"/>
      <c r="J4" s="370"/>
      <c r="K4" s="370"/>
      <c r="L4" s="370"/>
      <c r="M4" s="370"/>
      <c r="N4" s="370"/>
      <c r="O4" s="370"/>
      <c r="P4" s="370"/>
      <c r="Q4" s="368"/>
      <c r="R4" s="368"/>
      <c r="S4" s="368"/>
      <c r="T4" s="369"/>
      <c r="U4" s="368"/>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2"/>
      <c r="AU4" s="6"/>
      <c r="AV4" s="9"/>
    </row>
    <row r="5" spans="2:48" s="5" customFormat="1" ht="24.75" customHeight="1">
      <c r="B5" s="380"/>
      <c r="C5" s="380"/>
      <c r="D5" s="397" t="s">
        <v>80</v>
      </c>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6"/>
      <c r="AV5" s="9"/>
    </row>
    <row r="6" spans="2:48" s="5" customFormat="1" ht="24.75" customHeight="1">
      <c r="B6" s="400" t="s">
        <v>163</v>
      </c>
      <c r="C6" s="401"/>
      <c r="D6" s="398" t="s">
        <v>151</v>
      </c>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6"/>
      <c r="AV6" s="9"/>
    </row>
    <row r="7" spans="2:48" s="5" customFormat="1" ht="24.75" customHeight="1">
      <c r="B7" s="401"/>
      <c r="C7" s="401"/>
      <c r="D7" s="399" t="s">
        <v>4</v>
      </c>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6"/>
      <c r="AV7" s="9"/>
    </row>
    <row r="8" spans="1:48" s="5" customFormat="1" ht="18" customHeight="1">
      <c r="A8" s="201"/>
      <c r="B8" s="374"/>
      <c r="C8" s="374"/>
      <c r="D8" s="6"/>
      <c r="F8" s="6"/>
      <c r="G8" s="6"/>
      <c r="H8" s="6"/>
      <c r="I8" s="6"/>
      <c r="J8" s="6"/>
      <c r="K8" s="6"/>
      <c r="L8" s="6"/>
      <c r="M8" s="6"/>
      <c r="N8" s="6"/>
      <c r="O8" s="6"/>
      <c r="P8" s="6"/>
      <c r="Q8" s="3"/>
      <c r="R8" s="3"/>
      <c r="S8" s="3"/>
      <c r="U8" s="3"/>
      <c r="V8" s="6"/>
      <c r="W8" s="6"/>
      <c r="X8" s="6"/>
      <c r="Y8" s="6"/>
      <c r="Z8" s="6"/>
      <c r="AA8" s="6"/>
      <c r="AB8" s="6"/>
      <c r="AC8" s="6"/>
      <c r="AD8" s="6"/>
      <c r="AE8" s="6"/>
      <c r="AF8" s="6"/>
      <c r="AG8" s="6"/>
      <c r="AH8" s="6"/>
      <c r="AI8" s="6"/>
      <c r="AJ8" s="6"/>
      <c r="AK8" s="6"/>
      <c r="AL8" s="6"/>
      <c r="AM8" s="6"/>
      <c r="AN8" s="6"/>
      <c r="AO8" s="6"/>
      <c r="AP8" s="6"/>
      <c r="AQ8" s="6"/>
      <c r="AR8" s="6"/>
      <c r="AS8" s="6"/>
      <c r="AT8" s="6"/>
      <c r="AU8" s="6"/>
      <c r="AV8" s="9"/>
    </row>
    <row r="9" spans="1:46" s="14" customFormat="1" ht="15">
      <c r="A9" s="11"/>
      <c r="B9" s="12"/>
      <c r="C9" s="13"/>
      <c r="D9" s="404" t="s">
        <v>6</v>
      </c>
      <c r="E9" s="404" t="s">
        <v>54</v>
      </c>
      <c r="F9" s="404" t="s">
        <v>7</v>
      </c>
      <c r="G9" s="404" t="s">
        <v>8</v>
      </c>
      <c r="H9" s="404" t="s">
        <v>9</v>
      </c>
      <c r="I9" s="404" t="s">
        <v>149</v>
      </c>
      <c r="J9" s="404" t="s">
        <v>150</v>
      </c>
      <c r="K9" s="404" t="s">
        <v>148</v>
      </c>
      <c r="L9" s="404" t="s">
        <v>111</v>
      </c>
      <c r="M9" s="404" t="s">
        <v>146</v>
      </c>
      <c r="N9" s="404" t="s">
        <v>112</v>
      </c>
      <c r="O9" s="404" t="s">
        <v>63</v>
      </c>
      <c r="P9" s="404" t="s">
        <v>113</v>
      </c>
      <c r="Q9" s="404" t="s">
        <v>76</v>
      </c>
      <c r="R9" s="404" t="s">
        <v>114</v>
      </c>
      <c r="S9" s="404" t="s">
        <v>64</v>
      </c>
      <c r="T9" s="404" t="s">
        <v>62</v>
      </c>
      <c r="U9" s="404" t="s">
        <v>115</v>
      </c>
      <c r="V9" s="404" t="s">
        <v>65</v>
      </c>
      <c r="W9" s="404" t="s">
        <v>66</v>
      </c>
      <c r="X9" s="404" t="s">
        <v>77</v>
      </c>
      <c r="Y9" s="404" t="s">
        <v>116</v>
      </c>
      <c r="Z9" s="404" t="s">
        <v>78</v>
      </c>
      <c r="AA9" s="404" t="s">
        <v>67</v>
      </c>
      <c r="AB9" s="404" t="s">
        <v>117</v>
      </c>
      <c r="AC9" s="404" t="s">
        <v>118</v>
      </c>
      <c r="AD9" s="404" t="s">
        <v>68</v>
      </c>
      <c r="AE9" s="404" t="s">
        <v>119</v>
      </c>
      <c r="AF9" s="404" t="s">
        <v>82</v>
      </c>
      <c r="AG9" s="404" t="s">
        <v>79</v>
      </c>
      <c r="AH9" s="404" t="s">
        <v>120</v>
      </c>
      <c r="AI9" s="404" t="s">
        <v>69</v>
      </c>
      <c r="AJ9" s="404" t="s">
        <v>70</v>
      </c>
      <c r="AK9" s="404" t="s">
        <v>147</v>
      </c>
      <c r="AL9" s="404" t="s">
        <v>71</v>
      </c>
      <c r="AM9" s="404" t="s">
        <v>121</v>
      </c>
      <c r="AN9" s="404" t="s">
        <v>83</v>
      </c>
      <c r="AO9" s="404" t="s">
        <v>72</v>
      </c>
      <c r="AP9" s="404" t="s">
        <v>73</v>
      </c>
      <c r="AQ9" s="404" t="s">
        <v>74</v>
      </c>
      <c r="AR9" s="404" t="s">
        <v>75</v>
      </c>
      <c r="AS9" s="404" t="s">
        <v>86</v>
      </c>
      <c r="AT9" s="404" t="s">
        <v>10</v>
      </c>
    </row>
    <row r="10" spans="1:46" s="14" customFormat="1" ht="27.75" customHeight="1">
      <c r="A10" s="15"/>
      <c r="B10" s="16" t="s">
        <v>5</v>
      </c>
      <c r="C10" s="17"/>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row>
    <row r="11" spans="1:46" s="14" customFormat="1" ht="18" customHeight="1">
      <c r="A11" s="19"/>
      <c r="B11" s="20"/>
      <c r="C11" s="21"/>
      <c r="D11" s="301"/>
      <c r="E11" s="331" t="s">
        <v>11</v>
      </c>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row>
    <row r="12" spans="1:46" s="340" customFormat="1" ht="30" customHeight="1">
      <c r="A12" s="335"/>
      <c r="B12" s="408" t="s">
        <v>0</v>
      </c>
      <c r="C12" s="409"/>
      <c r="D12" s="344"/>
      <c r="E12" s="345"/>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row>
    <row r="13" spans="1:46" s="14" customFormat="1" ht="15">
      <c r="A13" s="23"/>
      <c r="B13" s="53" t="s">
        <v>107</v>
      </c>
      <c r="C13" s="24"/>
      <c r="D13" s="316">
        <v>38852.460416510105</v>
      </c>
      <c r="E13" s="316">
        <v>16502.991371518983</v>
      </c>
      <c r="F13" s="390">
        <v>770.8416983363919</v>
      </c>
      <c r="G13" s="316">
        <v>1224.850988</v>
      </c>
      <c r="H13" s="316">
        <v>811.8107073610136</v>
      </c>
      <c r="I13" s="316">
        <v>19.054468694960466</v>
      </c>
      <c r="J13" s="316">
        <v>40.951686063092296</v>
      </c>
      <c r="K13" s="316">
        <v>33.92102184316106</v>
      </c>
      <c r="L13" s="316">
        <v>0</v>
      </c>
      <c r="M13" s="316">
        <v>0</v>
      </c>
      <c r="N13" s="316">
        <v>0</v>
      </c>
      <c r="O13" s="316">
        <v>0</v>
      </c>
      <c r="P13" s="316">
        <v>0</v>
      </c>
      <c r="Q13" s="316">
        <v>0</v>
      </c>
      <c r="R13" s="316">
        <v>0</v>
      </c>
      <c r="S13" s="316">
        <v>0</v>
      </c>
      <c r="T13" s="316">
        <v>23.05107951553449</v>
      </c>
      <c r="U13" s="316">
        <v>0</v>
      </c>
      <c r="V13" s="316">
        <v>0</v>
      </c>
      <c r="W13" s="316">
        <v>0.17249</v>
      </c>
      <c r="X13" s="316">
        <v>0</v>
      </c>
      <c r="Y13" s="316">
        <v>0</v>
      </c>
      <c r="Z13" s="316">
        <v>0</v>
      </c>
      <c r="AA13" s="316">
        <v>0</v>
      </c>
      <c r="AB13" s="316">
        <v>0</v>
      </c>
      <c r="AC13" s="316">
        <v>0</v>
      </c>
      <c r="AD13" s="316">
        <v>0.163591</v>
      </c>
      <c r="AE13" s="316">
        <v>0</v>
      </c>
      <c r="AF13" s="316">
        <v>27.69562720948397</v>
      </c>
      <c r="AG13" s="316">
        <v>0.281</v>
      </c>
      <c r="AH13" s="316">
        <v>0</v>
      </c>
      <c r="AI13" s="316">
        <v>0</v>
      </c>
      <c r="AJ13" s="316">
        <v>4.861015</v>
      </c>
      <c r="AK13" s="316">
        <v>0</v>
      </c>
      <c r="AL13" s="316">
        <v>4</v>
      </c>
      <c r="AM13" s="316">
        <v>4.26666667</v>
      </c>
      <c r="AN13" s="316">
        <v>0.508055</v>
      </c>
      <c r="AO13" s="316">
        <v>0</v>
      </c>
      <c r="AP13" s="316">
        <v>20612.201480467786</v>
      </c>
      <c r="AQ13" s="316">
        <v>0</v>
      </c>
      <c r="AR13" s="316">
        <v>1.880739</v>
      </c>
      <c r="AS13" s="316">
        <v>261.52984210153846</v>
      </c>
      <c r="AT13" s="302">
        <f>SUM(D13:AS13)/2</f>
        <v>39598.74697214602</v>
      </c>
    </row>
    <row r="14" spans="1:63" s="22" customFormat="1" ht="15">
      <c r="A14" s="25"/>
      <c r="B14" s="53" t="s">
        <v>108</v>
      </c>
      <c r="C14" s="330"/>
      <c r="D14" s="316">
        <v>13157.03823918</v>
      </c>
      <c r="E14" s="316">
        <v>3898.246161</v>
      </c>
      <c r="F14" s="316">
        <v>178.4264221844154</v>
      </c>
      <c r="G14" s="316">
        <v>262.32858974358976</v>
      </c>
      <c r="H14" s="316">
        <v>0</v>
      </c>
      <c r="I14" s="316">
        <v>0</v>
      </c>
      <c r="J14" s="316">
        <v>0</v>
      </c>
      <c r="K14" s="316">
        <v>0</v>
      </c>
      <c r="L14" s="316">
        <v>0</v>
      </c>
      <c r="M14" s="316">
        <v>0</v>
      </c>
      <c r="N14" s="316">
        <v>0</v>
      </c>
      <c r="O14" s="316">
        <v>0</v>
      </c>
      <c r="P14" s="316">
        <v>0</v>
      </c>
      <c r="Q14" s="316">
        <v>0</v>
      </c>
      <c r="R14" s="316">
        <v>0</v>
      </c>
      <c r="S14" s="316">
        <v>0</v>
      </c>
      <c r="T14" s="316">
        <v>1</v>
      </c>
      <c r="U14" s="316">
        <v>0</v>
      </c>
      <c r="V14" s="316">
        <v>0</v>
      </c>
      <c r="W14" s="316">
        <v>0</v>
      </c>
      <c r="X14" s="316">
        <v>0</v>
      </c>
      <c r="Y14" s="316">
        <v>0</v>
      </c>
      <c r="Z14" s="316">
        <v>0</v>
      </c>
      <c r="AA14" s="316">
        <v>0</v>
      </c>
      <c r="AB14" s="316">
        <v>0</v>
      </c>
      <c r="AC14" s="316">
        <v>0</v>
      </c>
      <c r="AD14" s="316">
        <v>0</v>
      </c>
      <c r="AE14" s="316">
        <v>0</v>
      </c>
      <c r="AF14" s="316">
        <v>0</v>
      </c>
      <c r="AG14" s="316">
        <v>0</v>
      </c>
      <c r="AH14" s="316">
        <v>0</v>
      </c>
      <c r="AI14" s="316">
        <v>0</v>
      </c>
      <c r="AJ14" s="316">
        <v>0</v>
      </c>
      <c r="AK14" s="316">
        <v>0</v>
      </c>
      <c r="AL14" s="316">
        <v>0</v>
      </c>
      <c r="AM14" s="316">
        <v>0</v>
      </c>
      <c r="AN14" s="316">
        <v>0</v>
      </c>
      <c r="AO14" s="316">
        <v>0</v>
      </c>
      <c r="AP14" s="316">
        <v>9988.383987282052</v>
      </c>
      <c r="AQ14" s="316">
        <v>0</v>
      </c>
      <c r="AR14" s="316">
        <v>0</v>
      </c>
      <c r="AS14" s="316">
        <v>5.5500075</v>
      </c>
      <c r="AT14" s="302">
        <f>SUM(D14:AS14)/2</f>
        <v>13745.486703445029</v>
      </c>
      <c r="AU14" s="14"/>
      <c r="AV14" s="182"/>
      <c r="AW14" s="182"/>
      <c r="AX14" s="14"/>
      <c r="AY14" s="14"/>
      <c r="AZ14" s="14"/>
      <c r="BA14" s="14"/>
      <c r="BB14" s="14"/>
      <c r="BC14" s="14"/>
      <c r="BD14" s="14"/>
      <c r="BE14" s="14"/>
      <c r="BF14" s="14"/>
      <c r="BG14" s="14"/>
      <c r="BH14" s="14"/>
      <c r="BI14" s="14"/>
      <c r="BJ14" s="14"/>
      <c r="BK14" s="14"/>
    </row>
    <row r="15" spans="1:63" s="22" customFormat="1" ht="15">
      <c r="A15" s="25"/>
      <c r="B15" s="53" t="s">
        <v>109</v>
      </c>
      <c r="C15" s="24"/>
      <c r="D15" s="316">
        <v>7040.846281598355</v>
      </c>
      <c r="E15" s="316">
        <v>5493.753826448513</v>
      </c>
      <c r="F15" s="316">
        <v>192.54212696785763</v>
      </c>
      <c r="G15" s="316">
        <v>649.9679028945559</v>
      </c>
      <c r="H15" s="316">
        <v>48.989854483065386</v>
      </c>
      <c r="I15" s="316">
        <v>119</v>
      </c>
      <c r="J15" s="316">
        <v>10</v>
      </c>
      <c r="K15" s="316">
        <v>0.635576923076923</v>
      </c>
      <c r="L15" s="316">
        <v>0</v>
      </c>
      <c r="M15" s="316">
        <v>0</v>
      </c>
      <c r="N15" s="316">
        <v>0</v>
      </c>
      <c r="O15" s="316">
        <v>0</v>
      </c>
      <c r="P15" s="316">
        <v>0</v>
      </c>
      <c r="Q15" s="316">
        <v>0</v>
      </c>
      <c r="R15" s="316">
        <v>0</v>
      </c>
      <c r="S15" s="316">
        <v>0</v>
      </c>
      <c r="T15" s="316">
        <v>0</v>
      </c>
      <c r="U15" s="316">
        <v>0</v>
      </c>
      <c r="V15" s="316">
        <v>0</v>
      </c>
      <c r="W15" s="316">
        <v>0</v>
      </c>
      <c r="X15" s="316">
        <v>0</v>
      </c>
      <c r="Y15" s="316">
        <v>0</v>
      </c>
      <c r="Z15" s="316">
        <v>0</v>
      </c>
      <c r="AA15" s="316">
        <v>0</v>
      </c>
      <c r="AB15" s="316">
        <v>0</v>
      </c>
      <c r="AC15" s="316">
        <v>0</v>
      </c>
      <c r="AD15" s="316">
        <v>0</v>
      </c>
      <c r="AE15" s="316">
        <v>0</v>
      </c>
      <c r="AF15" s="316">
        <v>4</v>
      </c>
      <c r="AG15" s="316">
        <v>0</v>
      </c>
      <c r="AH15" s="316">
        <v>0</v>
      </c>
      <c r="AI15" s="316">
        <v>0</v>
      </c>
      <c r="AJ15" s="316">
        <v>0</v>
      </c>
      <c r="AK15" s="316">
        <v>0</v>
      </c>
      <c r="AL15" s="316">
        <v>0</v>
      </c>
      <c r="AM15" s="316">
        <v>0</v>
      </c>
      <c r="AN15" s="316">
        <v>0</v>
      </c>
      <c r="AO15" s="316">
        <v>0</v>
      </c>
      <c r="AP15" s="316">
        <v>3119.698587959173</v>
      </c>
      <c r="AQ15" s="316">
        <v>0</v>
      </c>
      <c r="AR15" s="316">
        <v>0</v>
      </c>
      <c r="AS15" s="316">
        <v>18</v>
      </c>
      <c r="AT15" s="302">
        <f>SUM(D15:AS15)/2</f>
        <v>8348.717078637297</v>
      </c>
      <c r="AU15" s="14"/>
      <c r="AV15" s="220"/>
      <c r="AX15" s="14"/>
      <c r="AY15" s="14"/>
      <c r="AZ15" s="14"/>
      <c r="BA15" s="14"/>
      <c r="BB15" s="14"/>
      <c r="BC15" s="14"/>
      <c r="BD15" s="14"/>
      <c r="BE15" s="14"/>
      <c r="BF15" s="14"/>
      <c r="BG15" s="14"/>
      <c r="BH15" s="14"/>
      <c r="BI15" s="14"/>
      <c r="BJ15" s="14"/>
      <c r="BK15" s="14"/>
    </row>
    <row r="16" spans="1:49" s="14" customFormat="1" ht="15">
      <c r="A16" s="23"/>
      <c r="B16" s="24" t="s">
        <v>12</v>
      </c>
      <c r="C16" s="24"/>
      <c r="D16" s="302">
        <f aca="true" t="shared" si="0" ref="D16:AS16">+SUM(D13:D15)</f>
        <v>59050.344937288464</v>
      </c>
      <c r="E16" s="302">
        <f t="shared" si="0"/>
        <v>25894.991358967494</v>
      </c>
      <c r="F16" s="302">
        <f t="shared" si="0"/>
        <v>1141.810247488665</v>
      </c>
      <c r="G16" s="302">
        <f t="shared" si="0"/>
        <v>2137.1474806381457</v>
      </c>
      <c r="H16" s="302">
        <f t="shared" si="0"/>
        <v>860.800561844079</v>
      </c>
      <c r="I16" s="302">
        <f t="shared" si="0"/>
        <v>138.05446869496046</v>
      </c>
      <c r="J16" s="302">
        <f t="shared" si="0"/>
        <v>50.951686063092296</v>
      </c>
      <c r="K16" s="302">
        <f t="shared" si="0"/>
        <v>34.55659876623798</v>
      </c>
      <c r="L16" s="302">
        <f t="shared" si="0"/>
        <v>0</v>
      </c>
      <c r="M16" s="302">
        <f t="shared" si="0"/>
        <v>0</v>
      </c>
      <c r="N16" s="302">
        <f t="shared" si="0"/>
        <v>0</v>
      </c>
      <c r="O16" s="302">
        <f t="shared" si="0"/>
        <v>0</v>
      </c>
      <c r="P16" s="302">
        <f t="shared" si="0"/>
        <v>0</v>
      </c>
      <c r="Q16" s="302">
        <f t="shared" si="0"/>
        <v>0</v>
      </c>
      <c r="R16" s="302">
        <f t="shared" si="0"/>
        <v>0</v>
      </c>
      <c r="S16" s="302">
        <f t="shared" si="0"/>
        <v>0</v>
      </c>
      <c r="T16" s="302">
        <f t="shared" si="0"/>
        <v>24.05107951553449</v>
      </c>
      <c r="U16" s="302">
        <f t="shared" si="0"/>
        <v>0</v>
      </c>
      <c r="V16" s="302">
        <f t="shared" si="0"/>
        <v>0</v>
      </c>
      <c r="W16" s="302">
        <f t="shared" si="0"/>
        <v>0.17249</v>
      </c>
      <c r="X16" s="302">
        <f t="shared" si="0"/>
        <v>0</v>
      </c>
      <c r="Y16" s="302">
        <f t="shared" si="0"/>
        <v>0</v>
      </c>
      <c r="Z16" s="302">
        <f t="shared" si="0"/>
        <v>0</v>
      </c>
      <c r="AA16" s="302">
        <f t="shared" si="0"/>
        <v>0</v>
      </c>
      <c r="AB16" s="302">
        <f t="shared" si="0"/>
        <v>0</v>
      </c>
      <c r="AC16" s="302">
        <f t="shared" si="0"/>
        <v>0</v>
      </c>
      <c r="AD16" s="302">
        <f t="shared" si="0"/>
        <v>0.163591</v>
      </c>
      <c r="AE16" s="302">
        <f t="shared" si="0"/>
        <v>0</v>
      </c>
      <c r="AF16" s="302">
        <f t="shared" si="0"/>
        <v>31.69562720948397</v>
      </c>
      <c r="AG16" s="302">
        <f t="shared" si="0"/>
        <v>0.281</v>
      </c>
      <c r="AH16" s="302">
        <f t="shared" si="0"/>
        <v>0</v>
      </c>
      <c r="AI16" s="302">
        <f t="shared" si="0"/>
        <v>0</v>
      </c>
      <c r="AJ16" s="302">
        <f t="shared" si="0"/>
        <v>4.861015</v>
      </c>
      <c r="AK16" s="302">
        <f t="shared" si="0"/>
        <v>0</v>
      </c>
      <c r="AL16" s="302">
        <f t="shared" si="0"/>
        <v>4</v>
      </c>
      <c r="AM16" s="302">
        <f t="shared" si="0"/>
        <v>4.26666667</v>
      </c>
      <c r="AN16" s="302">
        <f t="shared" si="0"/>
        <v>0.508055</v>
      </c>
      <c r="AO16" s="302">
        <f t="shared" si="0"/>
        <v>0</v>
      </c>
      <c r="AP16" s="302">
        <f t="shared" si="0"/>
        <v>33720.28405570901</v>
      </c>
      <c r="AQ16" s="302">
        <f t="shared" si="0"/>
        <v>0</v>
      </c>
      <c r="AR16" s="302">
        <f t="shared" si="0"/>
        <v>1.880739</v>
      </c>
      <c r="AS16" s="302">
        <f t="shared" si="0"/>
        <v>285.07984960153846</v>
      </c>
      <c r="AT16" s="302">
        <f>SUM(D16:AS16)/2</f>
        <v>61692.95075422835</v>
      </c>
      <c r="AV16" s="182"/>
      <c r="AW16" s="22"/>
    </row>
    <row r="17" spans="1:49" s="14" customFormat="1" ht="15">
      <c r="A17" s="25"/>
      <c r="B17" s="24" t="s">
        <v>23</v>
      </c>
      <c r="C17" s="24"/>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2">
        <v>62122.95075422835</v>
      </c>
      <c r="AV17" s="182"/>
      <c r="AW17" s="186"/>
    </row>
    <row r="18" spans="1:48" s="340" customFormat="1" ht="30" customHeight="1">
      <c r="A18" s="335"/>
      <c r="B18" s="336" t="s">
        <v>24</v>
      </c>
      <c r="C18" s="337"/>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9"/>
      <c r="AV18" s="341"/>
    </row>
    <row r="19" spans="1:48" s="14" customFormat="1" ht="15">
      <c r="A19" s="23"/>
      <c r="B19" s="53" t="s">
        <v>107</v>
      </c>
      <c r="C19" s="24"/>
      <c r="D19" s="316">
        <v>4196.83651864</v>
      </c>
      <c r="E19" s="316">
        <v>1804.9957448999212</v>
      </c>
      <c r="F19" s="316">
        <v>32.991132515974996</v>
      </c>
      <c r="G19" s="316">
        <v>0</v>
      </c>
      <c r="H19" s="316">
        <v>32.95691121</v>
      </c>
      <c r="I19" s="316">
        <v>0</v>
      </c>
      <c r="J19" s="316">
        <v>0</v>
      </c>
      <c r="K19" s="316">
        <v>0</v>
      </c>
      <c r="L19" s="316">
        <v>0</v>
      </c>
      <c r="M19" s="316">
        <v>0</v>
      </c>
      <c r="N19" s="316">
        <v>0</v>
      </c>
      <c r="O19" s="316">
        <v>0</v>
      </c>
      <c r="P19" s="316">
        <v>0</v>
      </c>
      <c r="Q19" s="316">
        <v>0</v>
      </c>
      <c r="R19" s="316">
        <v>0</v>
      </c>
      <c r="S19" s="316">
        <v>0</v>
      </c>
      <c r="T19" s="316">
        <v>0</v>
      </c>
      <c r="U19" s="316">
        <v>0</v>
      </c>
      <c r="V19" s="316">
        <v>0</v>
      </c>
      <c r="W19" s="316">
        <v>0</v>
      </c>
      <c r="X19" s="316">
        <v>0</v>
      </c>
      <c r="Y19" s="316">
        <v>0</v>
      </c>
      <c r="Z19" s="316">
        <v>0</v>
      </c>
      <c r="AA19" s="316">
        <v>0</v>
      </c>
      <c r="AB19" s="316">
        <v>0</v>
      </c>
      <c r="AC19" s="316">
        <v>0</v>
      </c>
      <c r="AD19" s="316">
        <v>0</v>
      </c>
      <c r="AE19" s="316">
        <v>0</v>
      </c>
      <c r="AF19" s="316">
        <v>0</v>
      </c>
      <c r="AG19" s="316">
        <v>0</v>
      </c>
      <c r="AH19" s="316">
        <v>0</v>
      </c>
      <c r="AI19" s="316">
        <v>0</v>
      </c>
      <c r="AJ19" s="316">
        <v>0</v>
      </c>
      <c r="AK19" s="316">
        <v>0</v>
      </c>
      <c r="AL19" s="316">
        <v>0</v>
      </c>
      <c r="AM19" s="316">
        <v>0</v>
      </c>
      <c r="AN19" s="316">
        <v>0</v>
      </c>
      <c r="AO19" s="316">
        <v>0</v>
      </c>
      <c r="AP19" s="316">
        <v>2464.023076923077</v>
      </c>
      <c r="AQ19" s="316">
        <v>0</v>
      </c>
      <c r="AR19" s="316">
        <v>0</v>
      </c>
      <c r="AS19" s="316">
        <v>0</v>
      </c>
      <c r="AT19" s="302">
        <f>SUM(D19:AS19)/2</f>
        <v>4265.901692094486</v>
      </c>
      <c r="AV19" s="22"/>
    </row>
    <row r="20" spans="1:48" s="14" customFormat="1" ht="15">
      <c r="A20" s="25"/>
      <c r="B20" s="53" t="s">
        <v>108</v>
      </c>
      <c r="C20" s="24"/>
      <c r="D20" s="316">
        <v>833.7987519200001</v>
      </c>
      <c r="E20" s="316">
        <v>565.1676202637904</v>
      </c>
      <c r="F20" s="316">
        <v>31.032204879175</v>
      </c>
      <c r="G20" s="316">
        <v>29.79594</v>
      </c>
      <c r="H20" s="316">
        <v>0.91929424</v>
      </c>
      <c r="I20" s="316">
        <v>1.44646768</v>
      </c>
      <c r="J20" s="316">
        <v>0</v>
      </c>
      <c r="K20" s="316">
        <v>0</v>
      </c>
      <c r="L20" s="316">
        <v>0</v>
      </c>
      <c r="M20" s="316">
        <v>0</v>
      </c>
      <c r="N20" s="316">
        <v>0</v>
      </c>
      <c r="O20" s="316">
        <v>0</v>
      </c>
      <c r="P20" s="316">
        <v>0</v>
      </c>
      <c r="Q20" s="316">
        <v>0</v>
      </c>
      <c r="R20" s="316">
        <v>0</v>
      </c>
      <c r="S20" s="316">
        <v>0</v>
      </c>
      <c r="T20" s="316">
        <v>0</v>
      </c>
      <c r="U20" s="316">
        <v>0</v>
      </c>
      <c r="V20" s="316">
        <v>0</v>
      </c>
      <c r="W20" s="316">
        <v>0</v>
      </c>
      <c r="X20" s="316">
        <v>0</v>
      </c>
      <c r="Y20" s="316">
        <v>0</v>
      </c>
      <c r="Z20" s="316">
        <v>0</v>
      </c>
      <c r="AA20" s="316">
        <v>0</v>
      </c>
      <c r="AB20" s="316">
        <v>0</v>
      </c>
      <c r="AC20" s="316">
        <v>0</v>
      </c>
      <c r="AD20" s="316">
        <v>0</v>
      </c>
      <c r="AE20" s="316">
        <v>0</v>
      </c>
      <c r="AF20" s="316">
        <v>0</v>
      </c>
      <c r="AG20" s="316">
        <v>0</v>
      </c>
      <c r="AH20" s="316">
        <v>0</v>
      </c>
      <c r="AI20" s="316">
        <v>0</v>
      </c>
      <c r="AJ20" s="316">
        <v>0</v>
      </c>
      <c r="AK20" s="316">
        <v>0</v>
      </c>
      <c r="AL20" s="316">
        <v>0</v>
      </c>
      <c r="AM20" s="316">
        <v>0</v>
      </c>
      <c r="AN20" s="316">
        <v>0</v>
      </c>
      <c r="AO20" s="316">
        <v>0</v>
      </c>
      <c r="AP20" s="316">
        <v>398.63836538461544</v>
      </c>
      <c r="AQ20" s="316">
        <v>0</v>
      </c>
      <c r="AR20" s="316">
        <v>0</v>
      </c>
      <c r="AS20" s="316">
        <v>0</v>
      </c>
      <c r="AT20" s="302">
        <f>SUM(D20:AS20)/2</f>
        <v>930.3993221837904</v>
      </c>
      <c r="AV20" s="22"/>
    </row>
    <row r="21" spans="1:48" s="14" customFormat="1" ht="15">
      <c r="A21" s="25"/>
      <c r="B21" s="53" t="s">
        <v>109</v>
      </c>
      <c r="C21" s="24"/>
      <c r="D21" s="316">
        <v>842</v>
      </c>
      <c r="E21" s="316">
        <v>83</v>
      </c>
      <c r="F21" s="316">
        <v>4</v>
      </c>
      <c r="G21" s="316">
        <v>37</v>
      </c>
      <c r="H21" s="316">
        <v>0</v>
      </c>
      <c r="I21" s="316">
        <v>2</v>
      </c>
      <c r="J21" s="316">
        <v>0</v>
      </c>
      <c r="K21" s="316">
        <v>0</v>
      </c>
      <c r="L21" s="316">
        <v>0</v>
      </c>
      <c r="M21" s="316">
        <v>0</v>
      </c>
      <c r="N21" s="316">
        <v>0</v>
      </c>
      <c r="O21" s="316">
        <v>0</v>
      </c>
      <c r="P21" s="316">
        <v>0</v>
      </c>
      <c r="Q21" s="316">
        <v>0</v>
      </c>
      <c r="R21" s="316">
        <v>0</v>
      </c>
      <c r="S21" s="316">
        <v>0</v>
      </c>
      <c r="T21" s="316">
        <v>0</v>
      </c>
      <c r="U21" s="316">
        <v>0</v>
      </c>
      <c r="V21" s="316">
        <v>0</v>
      </c>
      <c r="W21" s="316">
        <v>0</v>
      </c>
      <c r="X21" s="316">
        <v>0</v>
      </c>
      <c r="Y21" s="316">
        <v>0</v>
      </c>
      <c r="Z21" s="316">
        <v>0</v>
      </c>
      <c r="AA21" s="316">
        <v>0</v>
      </c>
      <c r="AB21" s="316">
        <v>0</v>
      </c>
      <c r="AC21" s="316">
        <v>0</v>
      </c>
      <c r="AD21" s="316">
        <v>0</v>
      </c>
      <c r="AE21" s="316">
        <v>0</v>
      </c>
      <c r="AF21" s="316">
        <v>0</v>
      </c>
      <c r="AG21" s="316">
        <v>0</v>
      </c>
      <c r="AH21" s="316">
        <v>0</v>
      </c>
      <c r="AI21" s="316">
        <v>0</v>
      </c>
      <c r="AJ21" s="316">
        <v>0</v>
      </c>
      <c r="AK21" s="316">
        <v>0</v>
      </c>
      <c r="AL21" s="316">
        <v>0</v>
      </c>
      <c r="AM21" s="316">
        <v>0</v>
      </c>
      <c r="AN21" s="316">
        <v>0</v>
      </c>
      <c r="AO21" s="316">
        <v>0</v>
      </c>
      <c r="AP21" s="316">
        <v>876</v>
      </c>
      <c r="AQ21" s="316">
        <v>0</v>
      </c>
      <c r="AR21" s="316">
        <v>0</v>
      </c>
      <c r="AS21" s="316">
        <v>0</v>
      </c>
      <c r="AT21" s="302">
        <f>SUM(D21:AS21)/2</f>
        <v>922</v>
      </c>
      <c r="AV21" s="182"/>
    </row>
    <row r="22" spans="1:46" s="14" customFormat="1" ht="15">
      <c r="A22" s="23"/>
      <c r="B22" s="24" t="s">
        <v>12</v>
      </c>
      <c r="C22" s="24"/>
      <c r="D22" s="302">
        <f aca="true" t="shared" si="1" ref="D22:AS22">+SUM(D19:D21)</f>
        <v>5872.63527056</v>
      </c>
      <c r="E22" s="302">
        <f t="shared" si="1"/>
        <v>2453.1633651637117</v>
      </c>
      <c r="F22" s="302">
        <f t="shared" si="1"/>
        <v>68.02333739515</v>
      </c>
      <c r="G22" s="302">
        <f t="shared" si="1"/>
        <v>66.79594</v>
      </c>
      <c r="H22" s="302">
        <f t="shared" si="1"/>
        <v>33.87620545</v>
      </c>
      <c r="I22" s="302">
        <f t="shared" si="1"/>
        <v>3.44646768</v>
      </c>
      <c r="J22" s="302">
        <f t="shared" si="1"/>
        <v>0</v>
      </c>
      <c r="K22" s="302">
        <f t="shared" si="1"/>
        <v>0</v>
      </c>
      <c r="L22" s="302">
        <f t="shared" si="1"/>
        <v>0</v>
      </c>
      <c r="M22" s="302">
        <f t="shared" si="1"/>
        <v>0</v>
      </c>
      <c r="N22" s="302">
        <f t="shared" si="1"/>
        <v>0</v>
      </c>
      <c r="O22" s="302">
        <f t="shared" si="1"/>
        <v>0</v>
      </c>
      <c r="P22" s="302">
        <f t="shared" si="1"/>
        <v>0</v>
      </c>
      <c r="Q22" s="302">
        <f t="shared" si="1"/>
        <v>0</v>
      </c>
      <c r="R22" s="302">
        <f t="shared" si="1"/>
        <v>0</v>
      </c>
      <c r="S22" s="302">
        <f t="shared" si="1"/>
        <v>0</v>
      </c>
      <c r="T22" s="302">
        <f t="shared" si="1"/>
        <v>0</v>
      </c>
      <c r="U22" s="302">
        <f t="shared" si="1"/>
        <v>0</v>
      </c>
      <c r="V22" s="302">
        <f t="shared" si="1"/>
        <v>0</v>
      </c>
      <c r="W22" s="302">
        <f t="shared" si="1"/>
        <v>0</v>
      </c>
      <c r="X22" s="302">
        <f t="shared" si="1"/>
        <v>0</v>
      </c>
      <c r="Y22" s="302">
        <f t="shared" si="1"/>
        <v>0</v>
      </c>
      <c r="Z22" s="302">
        <f t="shared" si="1"/>
        <v>0</v>
      </c>
      <c r="AA22" s="302">
        <f t="shared" si="1"/>
        <v>0</v>
      </c>
      <c r="AB22" s="302">
        <f t="shared" si="1"/>
        <v>0</v>
      </c>
      <c r="AC22" s="302">
        <f t="shared" si="1"/>
        <v>0</v>
      </c>
      <c r="AD22" s="302">
        <f t="shared" si="1"/>
        <v>0</v>
      </c>
      <c r="AE22" s="302">
        <f t="shared" si="1"/>
        <v>0</v>
      </c>
      <c r="AF22" s="302">
        <f t="shared" si="1"/>
        <v>0</v>
      </c>
      <c r="AG22" s="302">
        <f t="shared" si="1"/>
        <v>0</v>
      </c>
      <c r="AH22" s="302">
        <f t="shared" si="1"/>
        <v>0</v>
      </c>
      <c r="AI22" s="302">
        <f t="shared" si="1"/>
        <v>0</v>
      </c>
      <c r="AJ22" s="302">
        <f t="shared" si="1"/>
        <v>0</v>
      </c>
      <c r="AK22" s="302">
        <f t="shared" si="1"/>
        <v>0</v>
      </c>
      <c r="AL22" s="302">
        <f t="shared" si="1"/>
        <v>0</v>
      </c>
      <c r="AM22" s="302">
        <f t="shared" si="1"/>
        <v>0</v>
      </c>
      <c r="AN22" s="302">
        <f t="shared" si="1"/>
        <v>0</v>
      </c>
      <c r="AO22" s="302">
        <f t="shared" si="1"/>
        <v>0</v>
      </c>
      <c r="AP22" s="302">
        <f t="shared" si="1"/>
        <v>3738.6614423076926</v>
      </c>
      <c r="AQ22" s="302">
        <f t="shared" si="1"/>
        <v>0</v>
      </c>
      <c r="AR22" s="302">
        <f t="shared" si="1"/>
        <v>0</v>
      </c>
      <c r="AS22" s="302">
        <f t="shared" si="1"/>
        <v>0</v>
      </c>
      <c r="AT22" s="302">
        <f>SUM(D22:AS22)/2</f>
        <v>6118.301014278277</v>
      </c>
    </row>
    <row r="23" spans="1:48" s="340" customFormat="1" ht="30" customHeight="1">
      <c r="A23" s="335"/>
      <c r="B23" s="336" t="s">
        <v>96</v>
      </c>
      <c r="C23" s="337"/>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9"/>
      <c r="AV23" s="341"/>
    </row>
    <row r="24" spans="1:48" s="340" customFormat="1" ht="27.75" customHeight="1">
      <c r="A24" s="335"/>
      <c r="B24" s="336" t="s">
        <v>13</v>
      </c>
      <c r="C24" s="337"/>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9"/>
      <c r="AV24" s="341"/>
    </row>
    <row r="25" spans="1:46" s="14" customFormat="1" ht="15">
      <c r="A25" s="26"/>
      <c r="B25" s="53" t="s">
        <v>107</v>
      </c>
      <c r="C25" s="24"/>
      <c r="D25" s="316">
        <v>6444.50508682</v>
      </c>
      <c r="E25" s="316">
        <v>1537.22355</v>
      </c>
      <c r="F25" s="316">
        <v>119</v>
      </c>
      <c r="G25" s="316">
        <v>48.752</v>
      </c>
      <c r="H25" s="316">
        <v>0</v>
      </c>
      <c r="I25" s="316">
        <v>1.048</v>
      </c>
      <c r="J25" s="316">
        <v>0</v>
      </c>
      <c r="K25" s="316">
        <v>0</v>
      </c>
      <c r="L25" s="316">
        <v>0</v>
      </c>
      <c r="M25" s="316">
        <v>0</v>
      </c>
      <c r="N25" s="316">
        <v>0</v>
      </c>
      <c r="O25" s="316">
        <v>0</v>
      </c>
      <c r="P25" s="316">
        <v>0</v>
      </c>
      <c r="Q25" s="316">
        <v>0</v>
      </c>
      <c r="R25" s="316">
        <v>0</v>
      </c>
      <c r="S25" s="316">
        <v>0</v>
      </c>
      <c r="T25" s="316">
        <v>0</v>
      </c>
      <c r="U25" s="316">
        <v>0</v>
      </c>
      <c r="V25" s="316">
        <v>0</v>
      </c>
      <c r="W25" s="316">
        <v>0</v>
      </c>
      <c r="X25" s="316">
        <v>0</v>
      </c>
      <c r="Y25" s="316">
        <v>0</v>
      </c>
      <c r="Z25" s="316">
        <v>0</v>
      </c>
      <c r="AA25" s="316">
        <v>0</v>
      </c>
      <c r="AB25" s="316">
        <v>0</v>
      </c>
      <c r="AC25" s="316">
        <v>0</v>
      </c>
      <c r="AD25" s="316">
        <v>0</v>
      </c>
      <c r="AE25" s="316">
        <v>0</v>
      </c>
      <c r="AF25" s="316">
        <v>0</v>
      </c>
      <c r="AG25" s="316">
        <v>0</v>
      </c>
      <c r="AH25" s="316">
        <v>0</v>
      </c>
      <c r="AI25" s="316">
        <v>0</v>
      </c>
      <c r="AJ25" s="316">
        <v>0</v>
      </c>
      <c r="AK25" s="316">
        <v>0</v>
      </c>
      <c r="AL25" s="316">
        <v>12</v>
      </c>
      <c r="AM25" s="316">
        <v>0</v>
      </c>
      <c r="AN25" s="316">
        <v>0</v>
      </c>
      <c r="AO25" s="316">
        <v>0</v>
      </c>
      <c r="AP25" s="316">
        <v>5576.20253682</v>
      </c>
      <c r="AQ25" s="316">
        <v>0</v>
      </c>
      <c r="AR25" s="316">
        <v>0</v>
      </c>
      <c r="AS25" s="316">
        <v>36</v>
      </c>
      <c r="AT25" s="302">
        <f>SUM(D25:AS25)/2</f>
        <v>6887.36558682</v>
      </c>
    </row>
    <row r="26" spans="1:46" s="14" customFormat="1" ht="15">
      <c r="A26" s="23"/>
      <c r="B26" s="53" t="s">
        <v>108</v>
      </c>
      <c r="C26" s="24"/>
      <c r="D26" s="316">
        <v>570</v>
      </c>
      <c r="E26" s="316">
        <v>553</v>
      </c>
      <c r="F26" s="316">
        <v>6</v>
      </c>
      <c r="G26" s="316">
        <v>72</v>
      </c>
      <c r="H26" s="316">
        <v>0</v>
      </c>
      <c r="I26" s="316">
        <v>0</v>
      </c>
      <c r="J26" s="316">
        <v>0</v>
      </c>
      <c r="K26" s="316">
        <v>0</v>
      </c>
      <c r="L26" s="316">
        <v>0</v>
      </c>
      <c r="M26" s="316">
        <v>0</v>
      </c>
      <c r="N26" s="316">
        <v>0</v>
      </c>
      <c r="O26" s="316">
        <v>0</v>
      </c>
      <c r="P26" s="316">
        <v>0</v>
      </c>
      <c r="Q26" s="316">
        <v>0</v>
      </c>
      <c r="R26" s="316">
        <v>0</v>
      </c>
      <c r="S26" s="316">
        <v>0</v>
      </c>
      <c r="T26" s="316">
        <v>0</v>
      </c>
      <c r="U26" s="316">
        <v>0</v>
      </c>
      <c r="V26" s="316">
        <v>0</v>
      </c>
      <c r="W26" s="316">
        <v>0</v>
      </c>
      <c r="X26" s="316">
        <v>0</v>
      </c>
      <c r="Y26" s="316">
        <v>0</v>
      </c>
      <c r="Z26" s="316">
        <v>0</v>
      </c>
      <c r="AA26" s="316">
        <v>0</v>
      </c>
      <c r="AB26" s="316">
        <v>0</v>
      </c>
      <c r="AC26" s="316">
        <v>0</v>
      </c>
      <c r="AD26" s="316">
        <v>0</v>
      </c>
      <c r="AE26" s="316">
        <v>0</v>
      </c>
      <c r="AF26" s="316">
        <v>0</v>
      </c>
      <c r="AG26" s="316">
        <v>0</v>
      </c>
      <c r="AH26" s="316">
        <v>0</v>
      </c>
      <c r="AI26" s="316">
        <v>0</v>
      </c>
      <c r="AJ26" s="316">
        <v>0</v>
      </c>
      <c r="AK26" s="316">
        <v>0</v>
      </c>
      <c r="AL26" s="316">
        <v>0</v>
      </c>
      <c r="AM26" s="316">
        <v>0</v>
      </c>
      <c r="AN26" s="316">
        <v>0</v>
      </c>
      <c r="AO26" s="316">
        <v>0</v>
      </c>
      <c r="AP26" s="316">
        <v>631</v>
      </c>
      <c r="AQ26" s="316">
        <v>0</v>
      </c>
      <c r="AR26" s="316">
        <v>0</v>
      </c>
      <c r="AS26" s="316">
        <v>24</v>
      </c>
      <c r="AT26" s="302">
        <f>SUM(D26:AS26)/2</f>
        <v>928</v>
      </c>
    </row>
    <row r="27" spans="1:46" s="14" customFormat="1" ht="15">
      <c r="A27" s="19"/>
      <c r="B27" s="53" t="s">
        <v>109</v>
      </c>
      <c r="C27" s="24"/>
      <c r="D27" s="316">
        <v>1790.3427968400001</v>
      </c>
      <c r="E27" s="316">
        <v>615</v>
      </c>
      <c r="F27" s="316">
        <v>7</v>
      </c>
      <c r="G27" s="316">
        <v>6</v>
      </c>
      <c r="H27" s="316">
        <v>0</v>
      </c>
      <c r="I27" s="316">
        <v>0</v>
      </c>
      <c r="J27" s="316">
        <v>0</v>
      </c>
      <c r="K27" s="316">
        <v>0</v>
      </c>
      <c r="L27" s="316">
        <v>0</v>
      </c>
      <c r="M27" s="316">
        <v>0</v>
      </c>
      <c r="N27" s="316">
        <v>0</v>
      </c>
      <c r="O27" s="316">
        <v>0</v>
      </c>
      <c r="P27" s="316">
        <v>0</v>
      </c>
      <c r="Q27" s="316">
        <v>0</v>
      </c>
      <c r="R27" s="316">
        <v>0</v>
      </c>
      <c r="S27" s="316">
        <v>0</v>
      </c>
      <c r="T27" s="316">
        <v>0</v>
      </c>
      <c r="U27" s="316">
        <v>0</v>
      </c>
      <c r="V27" s="316">
        <v>0</v>
      </c>
      <c r="W27" s="316">
        <v>0</v>
      </c>
      <c r="X27" s="316">
        <v>0</v>
      </c>
      <c r="Y27" s="316">
        <v>0</v>
      </c>
      <c r="Z27" s="316">
        <v>0</v>
      </c>
      <c r="AA27" s="316">
        <v>0</v>
      </c>
      <c r="AB27" s="316">
        <v>0</v>
      </c>
      <c r="AC27" s="316">
        <v>0</v>
      </c>
      <c r="AD27" s="316">
        <v>0</v>
      </c>
      <c r="AE27" s="316">
        <v>0</v>
      </c>
      <c r="AF27" s="316">
        <v>0</v>
      </c>
      <c r="AG27" s="316">
        <v>0</v>
      </c>
      <c r="AH27" s="316">
        <v>0</v>
      </c>
      <c r="AI27" s="316">
        <v>0</v>
      </c>
      <c r="AJ27" s="316">
        <v>0</v>
      </c>
      <c r="AK27" s="316">
        <v>0</v>
      </c>
      <c r="AL27" s="316">
        <v>0</v>
      </c>
      <c r="AM27" s="316">
        <v>0</v>
      </c>
      <c r="AN27" s="316">
        <v>0</v>
      </c>
      <c r="AO27" s="316">
        <v>0</v>
      </c>
      <c r="AP27" s="316">
        <v>2856.34279684</v>
      </c>
      <c r="AQ27" s="316">
        <v>0</v>
      </c>
      <c r="AR27" s="316">
        <v>0</v>
      </c>
      <c r="AS27" s="316">
        <v>44</v>
      </c>
      <c r="AT27" s="302">
        <f>SUM(D27:AS27)/2</f>
        <v>2659.34279684</v>
      </c>
    </row>
    <row r="28" spans="1:63" s="22" customFormat="1" ht="15">
      <c r="A28" s="26"/>
      <c r="B28" s="24" t="s">
        <v>12</v>
      </c>
      <c r="C28" s="24"/>
      <c r="D28" s="302">
        <f aca="true" t="shared" si="2" ref="D28:AS28">+SUM(D25:D27)</f>
        <v>8804.84788366</v>
      </c>
      <c r="E28" s="302">
        <f t="shared" si="2"/>
        <v>2705.2235499999997</v>
      </c>
      <c r="F28" s="302">
        <f t="shared" si="2"/>
        <v>132</v>
      </c>
      <c r="G28" s="302">
        <f t="shared" si="2"/>
        <v>126.75200000000001</v>
      </c>
      <c r="H28" s="302">
        <f t="shared" si="2"/>
        <v>0</v>
      </c>
      <c r="I28" s="302">
        <f t="shared" si="2"/>
        <v>1.048</v>
      </c>
      <c r="J28" s="302">
        <f t="shared" si="2"/>
        <v>0</v>
      </c>
      <c r="K28" s="302">
        <f t="shared" si="2"/>
        <v>0</v>
      </c>
      <c r="L28" s="302">
        <f t="shared" si="2"/>
        <v>0</v>
      </c>
      <c r="M28" s="302">
        <f t="shared" si="2"/>
        <v>0</v>
      </c>
      <c r="N28" s="302">
        <f t="shared" si="2"/>
        <v>0</v>
      </c>
      <c r="O28" s="302">
        <f t="shared" si="2"/>
        <v>0</v>
      </c>
      <c r="P28" s="302">
        <f t="shared" si="2"/>
        <v>0</v>
      </c>
      <c r="Q28" s="302">
        <f t="shared" si="2"/>
        <v>0</v>
      </c>
      <c r="R28" s="302">
        <f t="shared" si="2"/>
        <v>0</v>
      </c>
      <c r="S28" s="302">
        <f t="shared" si="2"/>
        <v>0</v>
      </c>
      <c r="T28" s="302">
        <f t="shared" si="2"/>
        <v>0</v>
      </c>
      <c r="U28" s="302">
        <f t="shared" si="2"/>
        <v>0</v>
      </c>
      <c r="V28" s="302">
        <f t="shared" si="2"/>
        <v>0</v>
      </c>
      <c r="W28" s="302">
        <f t="shared" si="2"/>
        <v>0</v>
      </c>
      <c r="X28" s="302">
        <f t="shared" si="2"/>
        <v>0</v>
      </c>
      <c r="Y28" s="302">
        <f t="shared" si="2"/>
        <v>0</v>
      </c>
      <c r="Z28" s="302">
        <f t="shared" si="2"/>
        <v>0</v>
      </c>
      <c r="AA28" s="302">
        <f t="shared" si="2"/>
        <v>0</v>
      </c>
      <c r="AB28" s="302">
        <f t="shared" si="2"/>
        <v>0</v>
      </c>
      <c r="AC28" s="302">
        <f t="shared" si="2"/>
        <v>0</v>
      </c>
      <c r="AD28" s="302">
        <f t="shared" si="2"/>
        <v>0</v>
      </c>
      <c r="AE28" s="302">
        <f t="shared" si="2"/>
        <v>0</v>
      </c>
      <c r="AF28" s="302">
        <f t="shared" si="2"/>
        <v>0</v>
      </c>
      <c r="AG28" s="302">
        <f t="shared" si="2"/>
        <v>0</v>
      </c>
      <c r="AH28" s="302">
        <f t="shared" si="2"/>
        <v>0</v>
      </c>
      <c r="AI28" s="302">
        <f t="shared" si="2"/>
        <v>0</v>
      </c>
      <c r="AJ28" s="302">
        <f t="shared" si="2"/>
        <v>0</v>
      </c>
      <c r="AK28" s="302">
        <f t="shared" si="2"/>
        <v>0</v>
      </c>
      <c r="AL28" s="302">
        <f t="shared" si="2"/>
        <v>12</v>
      </c>
      <c r="AM28" s="302">
        <f t="shared" si="2"/>
        <v>0</v>
      </c>
      <c r="AN28" s="302">
        <f t="shared" si="2"/>
        <v>0</v>
      </c>
      <c r="AO28" s="302">
        <f t="shared" si="2"/>
        <v>0</v>
      </c>
      <c r="AP28" s="302">
        <f t="shared" si="2"/>
        <v>9063.54533366</v>
      </c>
      <c r="AQ28" s="302">
        <f t="shared" si="2"/>
        <v>0</v>
      </c>
      <c r="AR28" s="302">
        <f t="shared" si="2"/>
        <v>0</v>
      </c>
      <c r="AS28" s="302">
        <f t="shared" si="2"/>
        <v>104</v>
      </c>
      <c r="AT28" s="302">
        <f>SUM(D28:AS28)/2</f>
        <v>10474.70838366</v>
      </c>
      <c r="AU28" s="14"/>
      <c r="AV28" s="14"/>
      <c r="AW28" s="14"/>
      <c r="AX28" s="14"/>
      <c r="AY28" s="14"/>
      <c r="AZ28" s="14"/>
      <c r="BA28" s="14"/>
      <c r="BB28" s="14"/>
      <c r="BC28" s="14"/>
      <c r="BD28" s="14"/>
      <c r="BE28" s="14"/>
      <c r="BF28" s="14"/>
      <c r="BG28" s="14"/>
      <c r="BH28" s="14"/>
      <c r="BI28" s="14"/>
      <c r="BJ28" s="14"/>
      <c r="BK28" s="14"/>
    </row>
    <row r="29" spans="1:46" s="14" customFormat="1" ht="15">
      <c r="A29" s="23"/>
      <c r="B29" s="24" t="s">
        <v>23</v>
      </c>
      <c r="C29" s="24"/>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2">
        <v>10524.70838366</v>
      </c>
    </row>
    <row r="30" spans="1:48" s="340" customFormat="1" ht="27.75" customHeight="1">
      <c r="A30" s="335"/>
      <c r="B30" s="336" t="s">
        <v>14</v>
      </c>
      <c r="C30" s="337"/>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9"/>
      <c r="AV30" s="341"/>
    </row>
    <row r="31" spans="1:46" s="14" customFormat="1" ht="15">
      <c r="A31" s="23"/>
      <c r="B31" s="53" t="s">
        <v>107</v>
      </c>
      <c r="C31" s="24"/>
      <c r="D31" s="316">
        <v>2537.97755</v>
      </c>
      <c r="E31" s="316">
        <v>489.18361173076926</v>
      </c>
      <c r="F31" s="316">
        <v>13</v>
      </c>
      <c r="G31" s="316">
        <v>5</v>
      </c>
      <c r="H31" s="316">
        <v>0</v>
      </c>
      <c r="I31" s="316">
        <v>0</v>
      </c>
      <c r="J31" s="316">
        <v>2.5224</v>
      </c>
      <c r="K31" s="316">
        <v>0</v>
      </c>
      <c r="L31" s="316">
        <v>0</v>
      </c>
      <c r="M31" s="316">
        <v>0</v>
      </c>
      <c r="N31" s="316">
        <v>0</v>
      </c>
      <c r="O31" s="316">
        <v>0</v>
      </c>
      <c r="P31" s="316">
        <v>0</v>
      </c>
      <c r="Q31" s="316">
        <v>0</v>
      </c>
      <c r="R31" s="316">
        <v>0</v>
      </c>
      <c r="S31" s="316">
        <v>0</v>
      </c>
      <c r="T31" s="316">
        <v>0</v>
      </c>
      <c r="U31" s="316">
        <v>0</v>
      </c>
      <c r="V31" s="316">
        <v>0</v>
      </c>
      <c r="W31" s="316">
        <v>0</v>
      </c>
      <c r="X31" s="316">
        <v>0</v>
      </c>
      <c r="Y31" s="316">
        <v>0</v>
      </c>
      <c r="Z31" s="316">
        <v>0</v>
      </c>
      <c r="AA31" s="316">
        <v>0</v>
      </c>
      <c r="AB31" s="316">
        <v>0</v>
      </c>
      <c r="AC31" s="316">
        <v>0</v>
      </c>
      <c r="AD31" s="316">
        <v>0</v>
      </c>
      <c r="AE31" s="316">
        <v>0</v>
      </c>
      <c r="AF31" s="316">
        <v>0</v>
      </c>
      <c r="AG31" s="316">
        <v>0</v>
      </c>
      <c r="AH31" s="316">
        <v>0</v>
      </c>
      <c r="AI31" s="316">
        <v>0</v>
      </c>
      <c r="AJ31" s="316">
        <v>0</v>
      </c>
      <c r="AK31" s="316">
        <v>0</v>
      </c>
      <c r="AL31" s="316">
        <v>4</v>
      </c>
      <c r="AM31" s="316">
        <v>0</v>
      </c>
      <c r="AN31" s="316">
        <v>0</v>
      </c>
      <c r="AO31" s="316">
        <v>0</v>
      </c>
      <c r="AP31" s="316">
        <v>3606.8220617307693</v>
      </c>
      <c r="AQ31" s="316">
        <v>0</v>
      </c>
      <c r="AR31" s="316">
        <v>0</v>
      </c>
      <c r="AS31" s="316">
        <v>18</v>
      </c>
      <c r="AT31" s="302">
        <f>SUM(D31:AS31)/2</f>
        <v>3338.2528117307693</v>
      </c>
    </row>
    <row r="32" spans="1:46" s="14" customFormat="1" ht="15">
      <c r="A32" s="23"/>
      <c r="B32" s="53" t="s">
        <v>108</v>
      </c>
      <c r="C32" s="24"/>
      <c r="D32" s="316">
        <v>641</v>
      </c>
      <c r="E32" s="316">
        <v>254.63018399999999</v>
      </c>
      <c r="F32" s="316">
        <v>0</v>
      </c>
      <c r="G32" s="316">
        <v>0</v>
      </c>
      <c r="H32" s="316">
        <v>3.630184</v>
      </c>
      <c r="I32" s="316">
        <v>0</v>
      </c>
      <c r="J32" s="316">
        <v>0</v>
      </c>
      <c r="K32" s="316">
        <v>0</v>
      </c>
      <c r="L32" s="316">
        <v>0</v>
      </c>
      <c r="M32" s="316">
        <v>0</v>
      </c>
      <c r="N32" s="316">
        <v>0</v>
      </c>
      <c r="O32" s="316">
        <v>0</v>
      </c>
      <c r="P32" s="316">
        <v>0</v>
      </c>
      <c r="Q32" s="316">
        <v>0</v>
      </c>
      <c r="R32" s="316">
        <v>0</v>
      </c>
      <c r="S32" s="316">
        <v>0</v>
      </c>
      <c r="T32" s="316">
        <v>0</v>
      </c>
      <c r="U32" s="316">
        <v>0</v>
      </c>
      <c r="V32" s="316">
        <v>0</v>
      </c>
      <c r="W32" s="316">
        <v>0</v>
      </c>
      <c r="X32" s="316">
        <v>0</v>
      </c>
      <c r="Y32" s="316">
        <v>0</v>
      </c>
      <c r="Z32" s="316">
        <v>0</v>
      </c>
      <c r="AA32" s="316">
        <v>0</v>
      </c>
      <c r="AB32" s="316">
        <v>0</v>
      </c>
      <c r="AC32" s="316">
        <v>0</v>
      </c>
      <c r="AD32" s="316">
        <v>0</v>
      </c>
      <c r="AE32" s="316">
        <v>0</v>
      </c>
      <c r="AF32" s="316">
        <v>0</v>
      </c>
      <c r="AG32" s="316">
        <v>0</v>
      </c>
      <c r="AH32" s="316">
        <v>0</v>
      </c>
      <c r="AI32" s="316">
        <v>0</v>
      </c>
      <c r="AJ32" s="316">
        <v>0</v>
      </c>
      <c r="AK32" s="316">
        <v>0</v>
      </c>
      <c r="AL32" s="316">
        <v>0</v>
      </c>
      <c r="AM32" s="316">
        <v>0</v>
      </c>
      <c r="AN32" s="316">
        <v>0</v>
      </c>
      <c r="AO32" s="316">
        <v>0</v>
      </c>
      <c r="AP32" s="316">
        <v>808</v>
      </c>
      <c r="AQ32" s="316">
        <v>0</v>
      </c>
      <c r="AR32" s="316">
        <v>0</v>
      </c>
      <c r="AS32" s="316">
        <v>28</v>
      </c>
      <c r="AT32" s="302">
        <f>SUM(D32:AS32)/2</f>
        <v>867.630184</v>
      </c>
    </row>
    <row r="33" spans="1:46" s="14" customFormat="1" ht="15">
      <c r="A33" s="19"/>
      <c r="B33" s="53" t="s">
        <v>109</v>
      </c>
      <c r="C33" s="24"/>
      <c r="D33" s="316">
        <v>5212.85706858</v>
      </c>
      <c r="E33" s="316">
        <v>1977.3411713777518</v>
      </c>
      <c r="F33" s="316">
        <v>122</v>
      </c>
      <c r="G33" s="316">
        <v>150</v>
      </c>
      <c r="H33" s="316">
        <v>0</v>
      </c>
      <c r="I33" s="316">
        <v>0</v>
      </c>
      <c r="J33" s="316">
        <v>0</v>
      </c>
      <c r="K33" s="316">
        <v>0</v>
      </c>
      <c r="L33" s="316">
        <v>0</v>
      </c>
      <c r="M33" s="316">
        <v>0</v>
      </c>
      <c r="N33" s="316">
        <v>0</v>
      </c>
      <c r="O33" s="316">
        <v>0</v>
      </c>
      <c r="P33" s="316">
        <v>0</v>
      </c>
      <c r="Q33" s="316">
        <v>0</v>
      </c>
      <c r="R33" s="316">
        <v>0</v>
      </c>
      <c r="S33" s="316">
        <v>0</v>
      </c>
      <c r="T33" s="316">
        <v>0</v>
      </c>
      <c r="U33" s="316">
        <v>0</v>
      </c>
      <c r="V33" s="316">
        <v>0</v>
      </c>
      <c r="W33" s="316">
        <v>0</v>
      </c>
      <c r="X33" s="316">
        <v>0</v>
      </c>
      <c r="Y33" s="316">
        <v>0</v>
      </c>
      <c r="Z33" s="316">
        <v>0</v>
      </c>
      <c r="AA33" s="316">
        <v>0</v>
      </c>
      <c r="AB33" s="316">
        <v>0</v>
      </c>
      <c r="AC33" s="316">
        <v>0</v>
      </c>
      <c r="AD33" s="316">
        <v>0</v>
      </c>
      <c r="AE33" s="316">
        <v>0</v>
      </c>
      <c r="AF33" s="316">
        <v>0</v>
      </c>
      <c r="AG33" s="316">
        <v>0</v>
      </c>
      <c r="AH33" s="316">
        <v>0</v>
      </c>
      <c r="AI33" s="316">
        <v>0</v>
      </c>
      <c r="AJ33" s="316">
        <v>0</v>
      </c>
      <c r="AK33" s="316">
        <v>0</v>
      </c>
      <c r="AL33" s="316">
        <v>0</v>
      </c>
      <c r="AM33" s="316">
        <v>0</v>
      </c>
      <c r="AN33" s="316">
        <v>0</v>
      </c>
      <c r="AO33" s="316">
        <v>0</v>
      </c>
      <c r="AP33" s="316">
        <v>4842.560975597752</v>
      </c>
      <c r="AQ33" s="316">
        <v>0</v>
      </c>
      <c r="AR33" s="316">
        <v>0</v>
      </c>
      <c r="AS33" s="316">
        <v>62</v>
      </c>
      <c r="AT33" s="302">
        <f>SUM(D33:AS33)/2</f>
        <v>6183.3796077777515</v>
      </c>
    </row>
    <row r="34" spans="1:46" s="14" customFormat="1" ht="15">
      <c r="A34" s="23"/>
      <c r="B34" s="24" t="s">
        <v>12</v>
      </c>
      <c r="C34" s="24"/>
      <c r="D34" s="302">
        <f aca="true" t="shared" si="3" ref="D34:AS34">+SUM(D31:D33)</f>
        <v>8391.83461858</v>
      </c>
      <c r="E34" s="302">
        <f t="shared" si="3"/>
        <v>2721.1549671085213</v>
      </c>
      <c r="F34" s="302">
        <f t="shared" si="3"/>
        <v>135</v>
      </c>
      <c r="G34" s="302">
        <f t="shared" si="3"/>
        <v>155</v>
      </c>
      <c r="H34" s="302">
        <f t="shared" si="3"/>
        <v>3.630184</v>
      </c>
      <c r="I34" s="302">
        <f t="shared" si="3"/>
        <v>0</v>
      </c>
      <c r="J34" s="302">
        <f t="shared" si="3"/>
        <v>2.5224</v>
      </c>
      <c r="K34" s="302">
        <f t="shared" si="3"/>
        <v>0</v>
      </c>
      <c r="L34" s="302">
        <f t="shared" si="3"/>
        <v>0</v>
      </c>
      <c r="M34" s="302">
        <f t="shared" si="3"/>
        <v>0</v>
      </c>
      <c r="N34" s="302">
        <f t="shared" si="3"/>
        <v>0</v>
      </c>
      <c r="O34" s="302">
        <f t="shared" si="3"/>
        <v>0</v>
      </c>
      <c r="P34" s="302">
        <f t="shared" si="3"/>
        <v>0</v>
      </c>
      <c r="Q34" s="302">
        <f t="shared" si="3"/>
        <v>0</v>
      </c>
      <c r="R34" s="302">
        <f t="shared" si="3"/>
        <v>0</v>
      </c>
      <c r="S34" s="302">
        <f t="shared" si="3"/>
        <v>0</v>
      </c>
      <c r="T34" s="302">
        <f t="shared" si="3"/>
        <v>0</v>
      </c>
      <c r="U34" s="302">
        <f t="shared" si="3"/>
        <v>0</v>
      </c>
      <c r="V34" s="302">
        <f t="shared" si="3"/>
        <v>0</v>
      </c>
      <c r="W34" s="302">
        <f t="shared" si="3"/>
        <v>0</v>
      </c>
      <c r="X34" s="302">
        <f t="shared" si="3"/>
        <v>0</v>
      </c>
      <c r="Y34" s="302">
        <f t="shared" si="3"/>
        <v>0</v>
      </c>
      <c r="Z34" s="302">
        <f t="shared" si="3"/>
        <v>0</v>
      </c>
      <c r="AA34" s="302">
        <f t="shared" si="3"/>
        <v>0</v>
      </c>
      <c r="AB34" s="302">
        <f t="shared" si="3"/>
        <v>0</v>
      </c>
      <c r="AC34" s="302">
        <f t="shared" si="3"/>
        <v>0</v>
      </c>
      <c r="AD34" s="302">
        <f t="shared" si="3"/>
        <v>0</v>
      </c>
      <c r="AE34" s="302">
        <f t="shared" si="3"/>
        <v>0</v>
      </c>
      <c r="AF34" s="302">
        <f t="shared" si="3"/>
        <v>0</v>
      </c>
      <c r="AG34" s="302">
        <f t="shared" si="3"/>
        <v>0</v>
      </c>
      <c r="AH34" s="302">
        <f t="shared" si="3"/>
        <v>0</v>
      </c>
      <c r="AI34" s="302">
        <f t="shared" si="3"/>
        <v>0</v>
      </c>
      <c r="AJ34" s="302">
        <f t="shared" si="3"/>
        <v>0</v>
      </c>
      <c r="AK34" s="302">
        <f t="shared" si="3"/>
        <v>0</v>
      </c>
      <c r="AL34" s="302">
        <f t="shared" si="3"/>
        <v>4</v>
      </c>
      <c r="AM34" s="302">
        <f t="shared" si="3"/>
        <v>0</v>
      </c>
      <c r="AN34" s="302">
        <f t="shared" si="3"/>
        <v>0</v>
      </c>
      <c r="AO34" s="302">
        <f t="shared" si="3"/>
        <v>0</v>
      </c>
      <c r="AP34" s="302">
        <f t="shared" si="3"/>
        <v>9257.38303732852</v>
      </c>
      <c r="AQ34" s="302">
        <f t="shared" si="3"/>
        <v>0</v>
      </c>
      <c r="AR34" s="302">
        <f t="shared" si="3"/>
        <v>0</v>
      </c>
      <c r="AS34" s="302">
        <f t="shared" si="3"/>
        <v>108</v>
      </c>
      <c r="AT34" s="302">
        <f>SUM(D34:AS34)/2</f>
        <v>10389.26260350852</v>
      </c>
    </row>
    <row r="35" spans="1:46" s="14" customFormat="1" ht="15">
      <c r="A35" s="23"/>
      <c r="B35" s="24" t="s">
        <v>23</v>
      </c>
      <c r="C35" s="24"/>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2">
        <v>10472.26260350852</v>
      </c>
    </row>
    <row r="36" spans="1:49" s="14" customFormat="1" ht="49.5" customHeight="1">
      <c r="A36" s="23"/>
      <c r="B36" s="24" t="s">
        <v>15</v>
      </c>
      <c r="C36" s="24"/>
      <c r="D36" s="302">
        <f aca="true" t="shared" si="4" ref="D36:AS36">+SUM(D34,D28)</f>
        <v>17196.68250224</v>
      </c>
      <c r="E36" s="302">
        <f t="shared" si="4"/>
        <v>5426.378517108521</v>
      </c>
      <c r="F36" s="302">
        <f t="shared" si="4"/>
        <v>267</v>
      </c>
      <c r="G36" s="302">
        <f t="shared" si="4"/>
        <v>281.752</v>
      </c>
      <c r="H36" s="302">
        <f t="shared" si="4"/>
        <v>3.630184</v>
      </c>
      <c r="I36" s="302">
        <f t="shared" si="4"/>
        <v>1.048</v>
      </c>
      <c r="J36" s="302">
        <f t="shared" si="4"/>
        <v>2.5224</v>
      </c>
      <c r="K36" s="302">
        <f t="shared" si="4"/>
        <v>0</v>
      </c>
      <c r="L36" s="302">
        <f t="shared" si="4"/>
        <v>0</v>
      </c>
      <c r="M36" s="302">
        <f t="shared" si="4"/>
        <v>0</v>
      </c>
      <c r="N36" s="302">
        <f t="shared" si="4"/>
        <v>0</v>
      </c>
      <c r="O36" s="302">
        <f t="shared" si="4"/>
        <v>0</v>
      </c>
      <c r="P36" s="302">
        <f t="shared" si="4"/>
        <v>0</v>
      </c>
      <c r="Q36" s="302">
        <f t="shared" si="4"/>
        <v>0</v>
      </c>
      <c r="R36" s="302">
        <f t="shared" si="4"/>
        <v>0</v>
      </c>
      <c r="S36" s="302">
        <f t="shared" si="4"/>
        <v>0</v>
      </c>
      <c r="T36" s="302">
        <f t="shared" si="4"/>
        <v>0</v>
      </c>
      <c r="U36" s="302">
        <f t="shared" si="4"/>
        <v>0</v>
      </c>
      <c r="V36" s="302">
        <f t="shared" si="4"/>
        <v>0</v>
      </c>
      <c r="W36" s="302">
        <f t="shared" si="4"/>
        <v>0</v>
      </c>
      <c r="X36" s="302">
        <f t="shared" si="4"/>
        <v>0</v>
      </c>
      <c r="Y36" s="302">
        <f t="shared" si="4"/>
        <v>0</v>
      </c>
      <c r="Z36" s="302">
        <f t="shared" si="4"/>
        <v>0</v>
      </c>
      <c r="AA36" s="302">
        <f t="shared" si="4"/>
        <v>0</v>
      </c>
      <c r="AB36" s="302">
        <f t="shared" si="4"/>
        <v>0</v>
      </c>
      <c r="AC36" s="302">
        <f t="shared" si="4"/>
        <v>0</v>
      </c>
      <c r="AD36" s="302">
        <f t="shared" si="4"/>
        <v>0</v>
      </c>
      <c r="AE36" s="302">
        <f t="shared" si="4"/>
        <v>0</v>
      </c>
      <c r="AF36" s="302">
        <f t="shared" si="4"/>
        <v>0</v>
      </c>
      <c r="AG36" s="302">
        <f t="shared" si="4"/>
        <v>0</v>
      </c>
      <c r="AH36" s="302">
        <f t="shared" si="4"/>
        <v>0</v>
      </c>
      <c r="AI36" s="302">
        <f t="shared" si="4"/>
        <v>0</v>
      </c>
      <c r="AJ36" s="302">
        <f t="shared" si="4"/>
        <v>0</v>
      </c>
      <c r="AK36" s="302">
        <f t="shared" si="4"/>
        <v>0</v>
      </c>
      <c r="AL36" s="302">
        <f t="shared" si="4"/>
        <v>16</v>
      </c>
      <c r="AM36" s="302">
        <f t="shared" si="4"/>
        <v>0</v>
      </c>
      <c r="AN36" s="302">
        <f t="shared" si="4"/>
        <v>0</v>
      </c>
      <c r="AO36" s="302">
        <f t="shared" si="4"/>
        <v>0</v>
      </c>
      <c r="AP36" s="302">
        <f t="shared" si="4"/>
        <v>18320.92837098852</v>
      </c>
      <c r="AQ36" s="302">
        <f t="shared" si="4"/>
        <v>0</v>
      </c>
      <c r="AR36" s="302">
        <f t="shared" si="4"/>
        <v>0</v>
      </c>
      <c r="AS36" s="302">
        <f t="shared" si="4"/>
        <v>212</v>
      </c>
      <c r="AT36" s="302">
        <f>SUM(D36:AS36)/2</f>
        <v>20863.970987168523</v>
      </c>
      <c r="AW36" s="182"/>
    </row>
    <row r="37" spans="1:46" s="14" customFormat="1" ht="18">
      <c r="A37" s="26"/>
      <c r="B37" s="27" t="s">
        <v>100</v>
      </c>
      <c r="C37" s="2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2">
        <v>0</v>
      </c>
    </row>
    <row r="38" spans="1:46" s="14" customFormat="1" ht="45" customHeight="1">
      <c r="A38" s="23"/>
      <c r="B38" s="20" t="s">
        <v>16</v>
      </c>
      <c r="C38" s="20"/>
      <c r="D38" s="302">
        <f aca="true" t="shared" si="5" ref="D38:AS38">+SUM(D36,D22,D16)</f>
        <v>82119.66271008847</v>
      </c>
      <c r="E38" s="302">
        <f t="shared" si="5"/>
        <v>33774.533241239726</v>
      </c>
      <c r="F38" s="302">
        <f t="shared" si="5"/>
        <v>1476.833584883815</v>
      </c>
      <c r="G38" s="302">
        <f t="shared" si="5"/>
        <v>2485.6954206381456</v>
      </c>
      <c r="H38" s="302">
        <f t="shared" si="5"/>
        <v>898.306951294079</v>
      </c>
      <c r="I38" s="302">
        <f t="shared" si="5"/>
        <v>142.54893637496048</v>
      </c>
      <c r="J38" s="302">
        <f t="shared" si="5"/>
        <v>53.474086063092294</v>
      </c>
      <c r="K38" s="302">
        <f t="shared" si="5"/>
        <v>34.55659876623798</v>
      </c>
      <c r="L38" s="302">
        <f t="shared" si="5"/>
        <v>0</v>
      </c>
      <c r="M38" s="302">
        <f t="shared" si="5"/>
        <v>0</v>
      </c>
      <c r="N38" s="302">
        <f t="shared" si="5"/>
        <v>0</v>
      </c>
      <c r="O38" s="302">
        <f t="shared" si="5"/>
        <v>0</v>
      </c>
      <c r="P38" s="302">
        <f t="shared" si="5"/>
        <v>0</v>
      </c>
      <c r="Q38" s="302">
        <f t="shared" si="5"/>
        <v>0</v>
      </c>
      <c r="R38" s="302">
        <f t="shared" si="5"/>
        <v>0</v>
      </c>
      <c r="S38" s="302">
        <f t="shared" si="5"/>
        <v>0</v>
      </c>
      <c r="T38" s="302">
        <f t="shared" si="5"/>
        <v>24.05107951553449</v>
      </c>
      <c r="U38" s="302">
        <f t="shared" si="5"/>
        <v>0</v>
      </c>
      <c r="V38" s="302">
        <f t="shared" si="5"/>
        <v>0</v>
      </c>
      <c r="W38" s="302">
        <f t="shared" si="5"/>
        <v>0.17249</v>
      </c>
      <c r="X38" s="302">
        <f t="shared" si="5"/>
        <v>0</v>
      </c>
      <c r="Y38" s="302">
        <f t="shared" si="5"/>
        <v>0</v>
      </c>
      <c r="Z38" s="302">
        <f t="shared" si="5"/>
        <v>0</v>
      </c>
      <c r="AA38" s="302">
        <f t="shared" si="5"/>
        <v>0</v>
      </c>
      <c r="AB38" s="302">
        <f t="shared" si="5"/>
        <v>0</v>
      </c>
      <c r="AC38" s="302">
        <f t="shared" si="5"/>
        <v>0</v>
      </c>
      <c r="AD38" s="302">
        <f t="shared" si="5"/>
        <v>0.163591</v>
      </c>
      <c r="AE38" s="302">
        <f t="shared" si="5"/>
        <v>0</v>
      </c>
      <c r="AF38" s="302">
        <f t="shared" si="5"/>
        <v>31.69562720948397</v>
      </c>
      <c r="AG38" s="302">
        <f t="shared" si="5"/>
        <v>0.281</v>
      </c>
      <c r="AH38" s="302">
        <f t="shared" si="5"/>
        <v>0</v>
      </c>
      <c r="AI38" s="302">
        <f t="shared" si="5"/>
        <v>0</v>
      </c>
      <c r="AJ38" s="302">
        <f t="shared" si="5"/>
        <v>4.861015</v>
      </c>
      <c r="AK38" s="302">
        <f t="shared" si="5"/>
        <v>0</v>
      </c>
      <c r="AL38" s="302">
        <f t="shared" si="5"/>
        <v>20</v>
      </c>
      <c r="AM38" s="302">
        <f t="shared" si="5"/>
        <v>4.26666667</v>
      </c>
      <c r="AN38" s="302">
        <f t="shared" si="5"/>
        <v>0.508055</v>
      </c>
      <c r="AO38" s="302">
        <f t="shared" si="5"/>
        <v>0</v>
      </c>
      <c r="AP38" s="302">
        <f t="shared" si="5"/>
        <v>55779.87386900523</v>
      </c>
      <c r="AQ38" s="302">
        <f t="shared" si="5"/>
        <v>0</v>
      </c>
      <c r="AR38" s="302">
        <f t="shared" si="5"/>
        <v>1.880739</v>
      </c>
      <c r="AS38" s="302">
        <f t="shared" si="5"/>
        <v>497.07984960153846</v>
      </c>
      <c r="AT38" s="302">
        <f>+SUM(AT36,AT22,AT16,AT37)</f>
        <v>88675.22275567515</v>
      </c>
    </row>
    <row r="39" spans="1:46" s="14" customFormat="1" ht="15">
      <c r="A39" s="23"/>
      <c r="B39" s="53" t="s">
        <v>127</v>
      </c>
      <c r="C39" s="24"/>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2">
        <f>+SUM(AT37,AT35,AT29,AT22,AT17)</f>
        <v>89238.22275567515</v>
      </c>
    </row>
    <row r="40" spans="1:46" s="340" customFormat="1" ht="34.5" customHeight="1">
      <c r="A40" s="347"/>
      <c r="B40" s="336" t="s">
        <v>25</v>
      </c>
      <c r="C40" s="336"/>
      <c r="D40" s="338"/>
      <c r="E40" s="379"/>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row>
    <row r="41" spans="1:46" s="14" customFormat="1" ht="18">
      <c r="A41" s="26"/>
      <c r="B41" s="27" t="s">
        <v>103</v>
      </c>
      <c r="C41" s="20"/>
      <c r="D41" s="316">
        <v>400.42463659238524</v>
      </c>
      <c r="E41" s="316">
        <v>102.39010527793718</v>
      </c>
      <c r="F41" s="316">
        <v>9.498811113384614</v>
      </c>
      <c r="G41" s="316">
        <v>19.140509495000003</v>
      </c>
      <c r="H41" s="316">
        <v>6.785649923846153</v>
      </c>
      <c r="I41" s="316">
        <v>0.009767</v>
      </c>
      <c r="J41" s="316">
        <v>0.069666</v>
      </c>
      <c r="K41" s="316">
        <v>0.1221899111673077</v>
      </c>
      <c r="L41" s="316">
        <v>0</v>
      </c>
      <c r="M41" s="316">
        <v>0</v>
      </c>
      <c r="N41" s="316">
        <v>0</v>
      </c>
      <c r="O41" s="316">
        <v>0</v>
      </c>
      <c r="P41" s="316">
        <v>0</v>
      </c>
      <c r="Q41" s="316">
        <v>0</v>
      </c>
      <c r="R41" s="316">
        <v>0</v>
      </c>
      <c r="S41" s="316">
        <v>0</v>
      </c>
      <c r="T41" s="316">
        <v>0</v>
      </c>
      <c r="U41" s="316">
        <v>0</v>
      </c>
      <c r="V41" s="316">
        <v>0</v>
      </c>
      <c r="W41" s="316">
        <v>0.002319</v>
      </c>
      <c r="X41" s="316">
        <v>0</v>
      </c>
      <c r="Y41" s="316">
        <v>0</v>
      </c>
      <c r="Z41" s="316">
        <v>0</v>
      </c>
      <c r="AA41" s="316">
        <v>0</v>
      </c>
      <c r="AB41" s="316">
        <v>0</v>
      </c>
      <c r="AC41" s="316">
        <v>0</v>
      </c>
      <c r="AD41" s="316">
        <v>0</v>
      </c>
      <c r="AE41" s="316">
        <v>0</v>
      </c>
      <c r="AF41" s="316">
        <v>0.002846</v>
      </c>
      <c r="AG41" s="316">
        <v>0</v>
      </c>
      <c r="AH41" s="316">
        <v>0</v>
      </c>
      <c r="AI41" s="316">
        <v>0</v>
      </c>
      <c r="AJ41" s="316">
        <v>0.013353</v>
      </c>
      <c r="AK41" s="316">
        <v>0</v>
      </c>
      <c r="AL41" s="316">
        <v>0</v>
      </c>
      <c r="AM41" s="316">
        <v>0</v>
      </c>
      <c r="AN41" s="316">
        <v>0.004696</v>
      </c>
      <c r="AO41" s="316">
        <v>0</v>
      </c>
      <c r="AP41" s="316">
        <v>359.5349674578218</v>
      </c>
      <c r="AQ41" s="316">
        <v>0</v>
      </c>
      <c r="AR41" s="316">
        <v>0.015765</v>
      </c>
      <c r="AS41" s="316">
        <v>0</v>
      </c>
      <c r="AT41" s="302">
        <f>+SUM(D41:AS41)/2</f>
        <v>449.0076408857712</v>
      </c>
    </row>
    <row r="42" spans="1:46" s="14" customFormat="1" ht="18">
      <c r="A42" s="28"/>
      <c r="B42" s="29" t="s">
        <v>104</v>
      </c>
      <c r="C42" s="30"/>
      <c r="D42" s="316">
        <v>183.02302665217243</v>
      </c>
      <c r="E42" s="316">
        <v>149.76165621658205</v>
      </c>
      <c r="F42" s="316">
        <v>7.0465960059108985</v>
      </c>
      <c r="G42" s="316">
        <v>3.612278693269231</v>
      </c>
      <c r="H42" s="316">
        <v>0.3608082205128205</v>
      </c>
      <c r="I42" s="316">
        <v>1.2395996817948718</v>
      </c>
      <c r="J42" s="316">
        <v>0.38429276000000007</v>
      </c>
      <c r="K42" s="316">
        <v>0.33123315</v>
      </c>
      <c r="L42" s="316">
        <v>0</v>
      </c>
      <c r="M42" s="316">
        <v>0</v>
      </c>
      <c r="N42" s="316">
        <v>0</v>
      </c>
      <c r="O42" s="316">
        <v>0</v>
      </c>
      <c r="P42" s="316">
        <v>0</v>
      </c>
      <c r="Q42" s="316">
        <v>0</v>
      </c>
      <c r="R42" s="316">
        <v>0</v>
      </c>
      <c r="S42" s="316">
        <v>0</v>
      </c>
      <c r="T42" s="316">
        <v>0.01425832</v>
      </c>
      <c r="U42" s="316">
        <v>0</v>
      </c>
      <c r="V42" s="316">
        <v>0</v>
      </c>
      <c r="W42" s="316">
        <v>0</v>
      </c>
      <c r="X42" s="316">
        <v>0</v>
      </c>
      <c r="Y42" s="316">
        <v>0</v>
      </c>
      <c r="Z42" s="316">
        <v>0</v>
      </c>
      <c r="AA42" s="316">
        <v>0</v>
      </c>
      <c r="AB42" s="316">
        <v>0</v>
      </c>
      <c r="AC42" s="316">
        <v>0</v>
      </c>
      <c r="AD42" s="316">
        <v>4.9E-05</v>
      </c>
      <c r="AE42" s="316">
        <v>0</v>
      </c>
      <c r="AF42" s="316">
        <v>0.35215179999999996</v>
      </c>
      <c r="AG42" s="316">
        <v>0</v>
      </c>
      <c r="AH42" s="316">
        <v>0</v>
      </c>
      <c r="AI42" s="316">
        <v>0</v>
      </c>
      <c r="AJ42" s="316">
        <v>0.014869</v>
      </c>
      <c r="AK42" s="316">
        <v>0</v>
      </c>
      <c r="AL42" s="316">
        <v>0</v>
      </c>
      <c r="AM42" s="316">
        <v>6.563E-05</v>
      </c>
      <c r="AN42" s="316">
        <v>0</v>
      </c>
      <c r="AO42" s="316">
        <v>0</v>
      </c>
      <c r="AP42" s="316">
        <v>684.5248747184198</v>
      </c>
      <c r="AQ42" s="316">
        <v>0</v>
      </c>
      <c r="AR42" s="316">
        <v>0.000326</v>
      </c>
      <c r="AS42" s="316">
        <v>0</v>
      </c>
      <c r="AT42" s="302">
        <f>+SUM(D42:AS42)/2</f>
        <v>515.333042924331</v>
      </c>
    </row>
    <row r="43" spans="1:47" s="14" customFormat="1" ht="59.25" customHeight="1">
      <c r="A43" s="402" t="s">
        <v>161</v>
      </c>
      <c r="B43" s="403"/>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31"/>
    </row>
    <row r="44" spans="1:45" s="14" customFormat="1" ht="18" customHeight="1">
      <c r="A44" s="53" t="s">
        <v>160</v>
      </c>
      <c r="B44" s="24"/>
      <c r="C44" s="24"/>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14" customFormat="1" ht="18" customHeight="1">
      <c r="A45" s="32"/>
      <c r="B45" s="24"/>
      <c r="C45" s="24"/>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14" customFormat="1" ht="18" customHeight="1">
      <c r="A46" s="24"/>
      <c r="B46" s="24"/>
      <c r="C46" s="24"/>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10" customFormat="1" ht="18" customHeight="1">
      <c r="A47" s="33"/>
      <c r="B47" s="33"/>
      <c r="C47" s="33"/>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row>
  </sheetData>
  <sheetProtection formatCells="0" formatColumns="0"/>
  <mergeCells count="51">
    <mergeCell ref="B12:C12"/>
    <mergeCell ref="AT9:AT10"/>
    <mergeCell ref="I9:I10"/>
    <mergeCell ref="D9:D10"/>
    <mergeCell ref="E9:E10"/>
    <mergeCell ref="F9:F10"/>
    <mergeCell ref="G9:G10"/>
    <mergeCell ref="AS9:AS10"/>
    <mergeCell ref="J9:J10"/>
    <mergeCell ref="U9:U10"/>
    <mergeCell ref="L9:L10"/>
    <mergeCell ref="AD9:AD10"/>
    <mergeCell ref="AE9:AE10"/>
    <mergeCell ref="X9:X10"/>
    <mergeCell ref="T9:T10"/>
    <mergeCell ref="V9:V10"/>
    <mergeCell ref="W9:W10"/>
    <mergeCell ref="AF9:AF10"/>
    <mergeCell ref="AI9:AI10"/>
    <mergeCell ref="K9:K10"/>
    <mergeCell ref="O9:O10"/>
    <mergeCell ref="M9:M10"/>
    <mergeCell ref="R9:R10"/>
    <mergeCell ref="AG9:AG10"/>
    <mergeCell ref="AC9:AC10"/>
    <mergeCell ref="Y9:Y10"/>
    <mergeCell ref="AB9:AB10"/>
    <mergeCell ref="AJ9:AJ10"/>
    <mergeCell ref="AL9:AL10"/>
    <mergeCell ref="AM9:AM10"/>
    <mergeCell ref="AN9:AN10"/>
    <mergeCell ref="AQ9:AQ10"/>
    <mergeCell ref="AK9:AK10"/>
    <mergeCell ref="AO9:AO10"/>
    <mergeCell ref="AP9:AP10"/>
    <mergeCell ref="A43:AT43"/>
    <mergeCell ref="H9:H10"/>
    <mergeCell ref="Z9:Z10"/>
    <mergeCell ref="AA9:AA10"/>
    <mergeCell ref="N9:N10"/>
    <mergeCell ref="P9:P10"/>
    <mergeCell ref="S9:S10"/>
    <mergeCell ref="Q9:Q10"/>
    <mergeCell ref="AH9:AH10"/>
    <mergeCell ref="AR9:AR10"/>
    <mergeCell ref="D2:AT2"/>
    <mergeCell ref="D3:AT3"/>
    <mergeCell ref="D5:AT5"/>
    <mergeCell ref="D6:AT6"/>
    <mergeCell ref="D7:AT7"/>
    <mergeCell ref="B6:C7"/>
  </mergeCells>
  <conditionalFormatting sqref="AT17 D19:AT22 D25:AT28 AT29 D31:AT34 AT35 D36:AT36 D38:AT38 AT39 D41:AT42 D13:AT16 AT37">
    <cfRule type="expression" priority="3" dxfId="0" stopIfTrue="1">
      <formula>AND(D13&lt;&gt;"",OR(D13&lt;0,NOT(ISNUMBER(D13))))</formula>
    </cfRule>
  </conditionalFormatting>
  <conditionalFormatting sqref="B6:C7">
    <cfRule type="expression" priority="4" dxfId="10" stopIfTrue="1">
      <formula>COUNTA($D$13:$AT$42)&lt;&gt;COUNTIF($D$13:$AT$42,"&gt;=0")</formula>
    </cfRule>
  </conditionalFormatting>
  <printOptions/>
  <pageMargins left="0.7480314960629921" right="0.3937007874015748" top="0.984251968503937" bottom="0.984251968503937" header="0.5118110236220472" footer="0.5118110236220472"/>
  <pageSetup horizontalDpi="600" verticalDpi="600" orientation="landscape" paperSize="9" scale="40" r:id="rId1"/>
  <headerFooter alignWithMargins="0">
    <oddFooter>&amp;C2010 Triennial Central Bank Survey</oddFooter>
  </headerFooter>
</worksheet>
</file>

<file path=xl/worksheets/sheet4.xml><?xml version="1.0" encoding="utf-8"?>
<worksheet xmlns="http://schemas.openxmlformats.org/spreadsheetml/2006/main" xmlns:r="http://schemas.openxmlformats.org/officeDocument/2006/relationships">
  <sheetPr codeName="Sheet4">
    <tabColor indexed="43"/>
    <pageSetUpPr fitToPage="1"/>
  </sheetPr>
  <dimension ref="A1:BN58"/>
  <sheetViews>
    <sheetView zoomScale="60" zoomScaleNormal="60" zoomScalePageLayoutView="0" workbookViewId="0" topLeftCell="A1">
      <pane xSplit="3" ySplit="13" topLeftCell="AI38" activePane="bottomRight" state="frozen"/>
      <selection pane="topLeft" activeCell="AS48" sqref="AS48"/>
      <selection pane="topRight" activeCell="AS48" sqref="AS48"/>
      <selection pane="bottomLeft" activeCell="AS48" sqref="AS48"/>
      <selection pane="bottomRight" activeCell="G20" sqref="G20"/>
    </sheetView>
  </sheetViews>
  <sheetFormatPr defaultColWidth="9.00390625" defaultRowHeight="12"/>
  <cols>
    <col min="1" max="1" width="2.75390625" style="102" customWidth="1"/>
    <col min="2" max="2" width="9.125" style="102" customWidth="1"/>
    <col min="3" max="3" width="37.375" style="102" customWidth="1"/>
    <col min="4" max="15" width="9.125" style="102" customWidth="1"/>
    <col min="16" max="16" width="15.625" style="102" bestFit="1" customWidth="1"/>
    <col min="17" max="17" width="10.00390625" style="102" bestFit="1" customWidth="1"/>
    <col min="18" max="33" width="9.125" style="102" customWidth="1"/>
    <col min="34" max="34" width="11.75390625" style="102" bestFit="1" customWidth="1"/>
    <col min="35" max="35" width="11.75390625" style="102" customWidth="1"/>
    <col min="36" max="16384" width="9.125" style="102" customWidth="1"/>
  </cols>
  <sheetData>
    <row r="1" spans="1:33" s="58" customFormat="1" ht="27" customHeight="1">
      <c r="A1" s="54" t="s">
        <v>21</v>
      </c>
      <c r="B1" s="55"/>
      <c r="C1" s="55"/>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7"/>
      <c r="AG1" s="57"/>
    </row>
    <row r="2" spans="1:33" s="58" customFormat="1" ht="18" customHeight="1">
      <c r="A2" s="59"/>
      <c r="B2" s="60"/>
      <c r="C2" s="60"/>
      <c r="D2" s="61"/>
      <c r="E2" s="62"/>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3"/>
    </row>
    <row r="3" spans="1:33" s="58" customFormat="1" ht="18" customHeight="1" thickBot="1">
      <c r="A3" s="60"/>
      <c r="B3" s="64" t="s">
        <v>2</v>
      </c>
      <c r="C3" s="64"/>
      <c r="D3" s="61"/>
      <c r="E3" s="61"/>
      <c r="F3" s="61"/>
      <c r="G3" s="61"/>
      <c r="H3" s="61"/>
      <c r="I3" s="61"/>
      <c r="J3" s="61"/>
      <c r="K3" s="61"/>
      <c r="L3" s="61"/>
      <c r="M3" s="61"/>
      <c r="N3" s="61"/>
      <c r="O3" s="61"/>
      <c r="P3" s="61"/>
      <c r="R3" s="61"/>
      <c r="S3" s="61"/>
      <c r="T3" s="61"/>
      <c r="U3" s="61"/>
      <c r="V3" s="61"/>
      <c r="W3" s="61"/>
      <c r="X3" s="61"/>
      <c r="Y3" s="61"/>
      <c r="Z3" s="61"/>
      <c r="AA3" s="61"/>
      <c r="AB3" s="61"/>
      <c r="AC3" s="61"/>
      <c r="AD3" s="61"/>
      <c r="AE3" s="61"/>
      <c r="AF3" s="61"/>
      <c r="AG3" s="65"/>
    </row>
    <row r="4" spans="1:33" s="58" customFormat="1" ht="18" customHeight="1" thickBot="1">
      <c r="A4" s="60"/>
      <c r="B4" s="64" t="s">
        <v>3</v>
      </c>
      <c r="C4" s="64"/>
      <c r="D4" s="61"/>
      <c r="E4" s="61"/>
      <c r="F4" s="61"/>
      <c r="G4" s="61"/>
      <c r="H4" s="61"/>
      <c r="I4" s="61"/>
      <c r="J4" s="61"/>
      <c r="K4" s="61"/>
      <c r="L4" s="61"/>
      <c r="M4" s="61"/>
      <c r="N4" s="61"/>
      <c r="O4" s="61"/>
      <c r="P4" s="103" t="s">
        <v>110</v>
      </c>
      <c r="Q4" s="306">
        <v>0.005</v>
      </c>
      <c r="R4" s="61"/>
      <c r="S4" s="61"/>
      <c r="T4" s="61"/>
      <c r="U4" s="61"/>
      <c r="V4" s="61"/>
      <c r="W4" s="61"/>
      <c r="X4" s="61"/>
      <c r="Y4" s="61"/>
      <c r="Z4" s="61"/>
      <c r="AA4" s="61"/>
      <c r="AB4" s="61"/>
      <c r="AC4" s="61"/>
      <c r="AD4" s="61"/>
      <c r="AE4" s="61"/>
      <c r="AF4" s="61"/>
      <c r="AG4" s="65"/>
    </row>
    <row r="5" spans="1:35" s="58" customFormat="1" ht="18" customHeight="1">
      <c r="A5" s="59"/>
      <c r="B5" s="60"/>
      <c r="C5" s="60"/>
      <c r="D5" s="61"/>
      <c r="E5" s="61"/>
      <c r="F5" s="61"/>
      <c r="G5" s="61"/>
      <c r="H5" s="61"/>
      <c r="I5" s="61"/>
      <c r="J5" s="61"/>
      <c r="K5" s="61"/>
      <c r="L5" s="61"/>
      <c r="M5" s="61"/>
      <c r="N5" s="61"/>
      <c r="O5" s="61"/>
      <c r="P5" s="61"/>
      <c r="R5" s="61"/>
      <c r="S5" s="61"/>
      <c r="T5" s="61"/>
      <c r="U5" s="61"/>
      <c r="V5" s="61"/>
      <c r="W5" s="61"/>
      <c r="X5" s="61"/>
      <c r="Y5" s="61"/>
      <c r="Z5" s="61"/>
      <c r="AA5" s="61"/>
      <c r="AB5" s="61"/>
      <c r="AC5" s="61"/>
      <c r="AD5" s="61"/>
      <c r="AE5" s="61"/>
      <c r="AF5" s="61"/>
      <c r="AG5" s="65"/>
      <c r="AH5" s="112"/>
      <c r="AI5" s="112"/>
    </row>
    <row r="6" spans="1:35" s="58" customFormat="1" ht="18" customHeight="1">
      <c r="A6" s="64"/>
      <c r="B6" s="64" t="s">
        <v>80</v>
      </c>
      <c r="C6" s="64"/>
      <c r="D6" s="61"/>
      <c r="E6" s="61"/>
      <c r="F6" s="61"/>
      <c r="G6" s="61"/>
      <c r="H6" s="61"/>
      <c r="I6" s="61"/>
      <c r="J6" s="61"/>
      <c r="K6" s="61"/>
      <c r="L6" s="61"/>
      <c r="M6" s="61"/>
      <c r="N6" s="61"/>
      <c r="O6" s="61"/>
      <c r="P6" s="61"/>
      <c r="Q6" s="112"/>
      <c r="R6" s="61"/>
      <c r="S6" s="61"/>
      <c r="T6" s="61"/>
      <c r="U6" s="61"/>
      <c r="V6" s="61"/>
      <c r="W6" s="61"/>
      <c r="X6" s="61"/>
      <c r="Y6" s="61"/>
      <c r="Z6" s="61"/>
      <c r="AA6" s="61"/>
      <c r="AB6" s="61"/>
      <c r="AC6" s="61"/>
      <c r="AD6" s="61"/>
      <c r="AE6" s="61"/>
      <c r="AF6" s="61"/>
      <c r="AG6" s="65"/>
      <c r="AH6" s="112"/>
      <c r="AI6" s="112"/>
    </row>
    <row r="7" spans="1:33" s="58" customFormat="1" ht="18" customHeight="1">
      <c r="A7" s="64"/>
      <c r="B7" s="64" t="s">
        <v>105</v>
      </c>
      <c r="C7" s="64"/>
      <c r="D7" s="61"/>
      <c r="E7" s="61"/>
      <c r="F7" s="61"/>
      <c r="G7" s="61"/>
      <c r="H7" s="61"/>
      <c r="I7" s="61"/>
      <c r="J7" s="61"/>
      <c r="K7" s="61"/>
      <c r="L7" s="61"/>
      <c r="M7" s="61"/>
      <c r="N7" s="61"/>
      <c r="O7" s="61"/>
      <c r="P7" s="114"/>
      <c r="Q7" s="112"/>
      <c r="R7" s="61"/>
      <c r="S7" s="61"/>
      <c r="T7" s="61"/>
      <c r="U7" s="61"/>
      <c r="V7" s="61"/>
      <c r="W7" s="61"/>
      <c r="X7" s="61"/>
      <c r="Y7" s="61"/>
      <c r="Z7" s="61"/>
      <c r="AA7" s="61"/>
      <c r="AB7" s="61"/>
      <c r="AC7" s="61"/>
      <c r="AD7" s="61"/>
      <c r="AE7" s="61"/>
      <c r="AF7" s="61"/>
      <c r="AG7" s="65"/>
    </row>
    <row r="8" spans="1:33" s="58" customFormat="1" ht="18" customHeight="1">
      <c r="A8" s="64"/>
      <c r="B8" s="66" t="s">
        <v>4</v>
      </c>
      <c r="C8" s="66"/>
      <c r="D8" s="61"/>
      <c r="E8" s="61"/>
      <c r="F8" s="61"/>
      <c r="G8" s="61"/>
      <c r="H8" s="61"/>
      <c r="I8" s="61"/>
      <c r="J8" s="61"/>
      <c r="K8" s="61"/>
      <c r="L8" s="61"/>
      <c r="M8" s="61"/>
      <c r="N8" s="61"/>
      <c r="O8" s="61"/>
      <c r="P8" s="114"/>
      <c r="R8" s="61"/>
      <c r="S8" s="61"/>
      <c r="T8" s="61"/>
      <c r="U8" s="61"/>
      <c r="V8" s="61"/>
      <c r="W8" s="61"/>
      <c r="X8" s="61"/>
      <c r="Y8" s="61"/>
      <c r="Z8" s="61"/>
      <c r="AA8" s="61"/>
      <c r="AB8" s="61"/>
      <c r="AC8" s="61"/>
      <c r="AD8" s="61"/>
      <c r="AE8" s="61"/>
      <c r="AF8" s="61"/>
      <c r="AG8" s="65"/>
    </row>
    <row r="9" spans="1:33" s="58" customFormat="1" ht="18" customHeight="1">
      <c r="A9" s="64"/>
      <c r="B9" s="66"/>
      <c r="C9" s="66"/>
      <c r="D9" s="61"/>
      <c r="E9" s="61"/>
      <c r="F9" s="61"/>
      <c r="G9" s="61"/>
      <c r="H9" s="61"/>
      <c r="I9" s="61"/>
      <c r="J9" s="61"/>
      <c r="K9" s="61"/>
      <c r="L9" s="61"/>
      <c r="M9" s="61"/>
      <c r="N9" s="61"/>
      <c r="O9" s="61"/>
      <c r="P9" s="114"/>
      <c r="R9" s="61"/>
      <c r="S9" s="61"/>
      <c r="T9" s="61"/>
      <c r="U9" s="61"/>
      <c r="V9" s="61"/>
      <c r="W9" s="61"/>
      <c r="X9" s="61"/>
      <c r="Y9" s="61"/>
      <c r="Z9" s="61"/>
      <c r="AA9" s="61"/>
      <c r="AB9" s="61"/>
      <c r="AC9" s="61"/>
      <c r="AD9" s="61"/>
      <c r="AE9" s="61"/>
      <c r="AF9" s="61"/>
      <c r="AG9" s="65"/>
    </row>
    <row r="10" spans="1:33" s="58" customFormat="1" ht="18" customHeight="1">
      <c r="A10" s="64"/>
      <c r="B10" s="66"/>
      <c r="C10" s="66"/>
      <c r="D10" s="61"/>
      <c r="E10" s="61"/>
      <c r="F10" s="61"/>
      <c r="G10" s="61"/>
      <c r="H10" s="61"/>
      <c r="I10" s="61"/>
      <c r="J10" s="61"/>
      <c r="K10" s="61"/>
      <c r="L10" s="61"/>
      <c r="M10" s="61"/>
      <c r="N10" s="61"/>
      <c r="O10" s="61"/>
      <c r="P10" s="114"/>
      <c r="R10" s="61"/>
      <c r="S10" s="61"/>
      <c r="T10" s="61"/>
      <c r="U10" s="61"/>
      <c r="V10" s="61"/>
      <c r="W10" s="61"/>
      <c r="X10" s="61"/>
      <c r="Y10" s="61"/>
      <c r="Z10" s="61"/>
      <c r="AA10" s="61"/>
      <c r="AB10" s="61"/>
      <c r="AC10" s="61"/>
      <c r="AD10" s="61"/>
      <c r="AE10" s="61"/>
      <c r="AF10" s="61"/>
      <c r="AG10" s="65"/>
    </row>
    <row r="11" spans="1:28" s="71" customFormat="1" ht="18" customHeight="1">
      <c r="A11" s="67"/>
      <c r="B11" s="68"/>
      <c r="C11" s="68"/>
      <c r="D11" s="69"/>
      <c r="E11" s="69"/>
      <c r="F11" s="69"/>
      <c r="G11" s="70"/>
      <c r="H11" s="70"/>
      <c r="I11" s="70"/>
      <c r="J11" s="69"/>
      <c r="K11" s="69"/>
      <c r="L11" s="69"/>
      <c r="M11" s="69"/>
      <c r="N11" s="69"/>
      <c r="O11" s="69"/>
      <c r="P11" s="69"/>
      <c r="Q11" s="69"/>
      <c r="R11" s="69"/>
      <c r="S11" s="69"/>
      <c r="T11" s="69"/>
      <c r="U11" s="69"/>
      <c r="V11" s="69"/>
      <c r="W11" s="69"/>
      <c r="X11" s="69"/>
      <c r="Y11" s="69"/>
      <c r="Z11" s="69"/>
      <c r="AA11" s="69"/>
      <c r="AB11" s="69"/>
    </row>
    <row r="12" spans="1:45" s="75" customFormat="1" ht="49.5" customHeight="1">
      <c r="A12" s="72"/>
      <c r="B12" s="73"/>
      <c r="C12" s="74"/>
      <c r="D12" s="406" t="s">
        <v>6</v>
      </c>
      <c r="E12" s="410" t="s">
        <v>54</v>
      </c>
      <c r="F12" s="410" t="s">
        <v>7</v>
      </c>
      <c r="G12" s="410" t="s">
        <v>8</v>
      </c>
      <c r="H12" s="410" t="s">
        <v>9</v>
      </c>
      <c r="I12" s="410" t="s">
        <v>148</v>
      </c>
      <c r="J12" s="412" t="s">
        <v>86</v>
      </c>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4"/>
      <c r="AS12" s="410" t="s">
        <v>10</v>
      </c>
    </row>
    <row r="13" spans="1:45" s="75" customFormat="1" ht="27.75" customHeight="1">
      <c r="A13" s="76"/>
      <c r="B13" s="77" t="s">
        <v>5</v>
      </c>
      <c r="C13" s="78"/>
      <c r="D13" s="407"/>
      <c r="E13" s="411"/>
      <c r="F13" s="411"/>
      <c r="G13" s="411"/>
      <c r="H13" s="411"/>
      <c r="I13" s="411"/>
      <c r="J13" s="79" t="s">
        <v>111</v>
      </c>
      <c r="K13" s="79" t="s">
        <v>146</v>
      </c>
      <c r="L13" s="79" t="s">
        <v>112</v>
      </c>
      <c r="M13" s="79" t="s">
        <v>63</v>
      </c>
      <c r="N13" s="79" t="s">
        <v>113</v>
      </c>
      <c r="O13" s="79" t="s">
        <v>76</v>
      </c>
      <c r="P13" s="79" t="s">
        <v>114</v>
      </c>
      <c r="Q13" s="79" t="s">
        <v>64</v>
      </c>
      <c r="R13" s="79" t="s">
        <v>62</v>
      </c>
      <c r="S13" s="79" t="s">
        <v>115</v>
      </c>
      <c r="T13" s="79" t="s">
        <v>65</v>
      </c>
      <c r="U13" s="79" t="s">
        <v>66</v>
      </c>
      <c r="V13" s="79" t="s">
        <v>77</v>
      </c>
      <c r="W13" s="79" t="s">
        <v>116</v>
      </c>
      <c r="X13" s="79" t="s">
        <v>78</v>
      </c>
      <c r="Y13" s="79" t="s">
        <v>67</v>
      </c>
      <c r="Z13" s="79" t="s">
        <v>117</v>
      </c>
      <c r="AA13" s="79" t="s">
        <v>118</v>
      </c>
      <c r="AB13" s="79" t="s">
        <v>68</v>
      </c>
      <c r="AC13" s="79" t="s">
        <v>119</v>
      </c>
      <c r="AD13" s="79" t="s">
        <v>82</v>
      </c>
      <c r="AE13" s="79" t="s">
        <v>79</v>
      </c>
      <c r="AF13" s="79" t="s">
        <v>120</v>
      </c>
      <c r="AG13" s="79" t="s">
        <v>69</v>
      </c>
      <c r="AH13" s="79" t="s">
        <v>70</v>
      </c>
      <c r="AI13" s="79" t="s">
        <v>147</v>
      </c>
      <c r="AJ13" s="79" t="s">
        <v>71</v>
      </c>
      <c r="AK13" s="79" t="s">
        <v>121</v>
      </c>
      <c r="AL13" s="79" t="s">
        <v>83</v>
      </c>
      <c r="AM13" s="79" t="s">
        <v>123</v>
      </c>
      <c r="AN13" s="79" t="s">
        <v>72</v>
      </c>
      <c r="AO13" s="79" t="s">
        <v>73</v>
      </c>
      <c r="AP13" s="79" t="s">
        <v>74</v>
      </c>
      <c r="AQ13" s="79" t="s">
        <v>75</v>
      </c>
      <c r="AR13" s="79" t="s">
        <v>124</v>
      </c>
      <c r="AS13" s="411"/>
    </row>
    <row r="14" spans="1:48" s="75" customFormat="1" ht="18" customHeight="1">
      <c r="A14" s="80"/>
      <c r="B14" s="81" t="s">
        <v>22</v>
      </c>
      <c r="C14" s="82"/>
      <c r="D14" s="83"/>
      <c r="E14" s="83" t="s">
        <v>11</v>
      </c>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V14" s="84"/>
    </row>
    <row r="15" spans="1:48" s="75" customFormat="1" ht="18" customHeight="1">
      <c r="A15" s="80"/>
      <c r="B15" s="81" t="s">
        <v>59</v>
      </c>
      <c r="C15" s="82"/>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V15" s="84"/>
    </row>
    <row r="16" spans="1:48" s="75" customFormat="1" ht="18" customHeight="1">
      <c r="A16" s="85"/>
      <c r="B16" s="86" t="s">
        <v>107</v>
      </c>
      <c r="C16" s="8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16">
        <f>+IF(1!AT13&lt;&gt;"",IF((1+OUT_1_Check!$Q$4)*SUM(1!D13:AS13)&lt;2*1!AT13,1,IF((1-OUT_1_Check!$Q$4)*SUM(1!D13:AS13)&gt;2*1!AT13,1,0)),IF(SUM(1!D13:AS13)&lt;&gt;0,1,0))</f>
        <v>0</v>
      </c>
      <c r="AT16" s="137"/>
      <c r="AV16" s="84"/>
    </row>
    <row r="17" spans="1:66" s="84" customFormat="1" ht="18" customHeight="1">
      <c r="A17" s="88"/>
      <c r="B17" s="86" t="s">
        <v>108</v>
      </c>
      <c r="C17" s="8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16">
        <f>+IF(1!AT14&lt;&gt;"",IF((1+OUT_1_Check!$Q$4)*SUM(1!D14:AS14)&lt;2*1!AT14,1,IF((1-OUT_1_Check!$Q$4)*SUM(1!D14:AS14)&gt;2*1!AT14,1,0)),IF(SUM(1!D14:AS14)&lt;&gt;0,1,0))</f>
        <v>0</v>
      </c>
      <c r="AT17" s="75"/>
      <c r="AU17" s="75"/>
      <c r="AW17" s="75"/>
      <c r="AX17" s="75"/>
      <c r="AY17" s="75"/>
      <c r="AZ17" s="75"/>
      <c r="BA17" s="75"/>
      <c r="BB17" s="75"/>
      <c r="BC17" s="75"/>
      <c r="BD17" s="75"/>
      <c r="BE17" s="75"/>
      <c r="BF17" s="75"/>
      <c r="BG17" s="75"/>
      <c r="BH17" s="75"/>
      <c r="BI17" s="75"/>
      <c r="BJ17" s="75"/>
      <c r="BK17" s="75"/>
      <c r="BL17" s="75"/>
      <c r="BM17" s="75"/>
      <c r="BN17" s="75"/>
    </row>
    <row r="18" spans="1:66" s="84" customFormat="1" ht="18" customHeight="1">
      <c r="A18" s="88"/>
      <c r="B18" s="86" t="s">
        <v>109</v>
      </c>
      <c r="C18" s="8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16">
        <f>+IF(1!AT15&lt;&gt;"",IF((1+OUT_1_Check!$Q$4)*SUM(1!D15:AS15)&lt;2*1!AT15,1,IF((1-OUT_1_Check!$Q$4)*SUM(1!D15:AS15)&gt;2*1!AT15,1,0)),IF(SUM(1!D15:AS15)&lt;&gt;0,1,0))</f>
        <v>0</v>
      </c>
      <c r="AT18" s="75"/>
      <c r="AU18" s="75"/>
      <c r="AW18" s="75"/>
      <c r="AX18" s="75"/>
      <c r="AY18" s="75"/>
      <c r="AZ18" s="75"/>
      <c r="BA18" s="75"/>
      <c r="BB18" s="75"/>
      <c r="BC18" s="75"/>
      <c r="BD18" s="75"/>
      <c r="BE18" s="75"/>
      <c r="BF18" s="75"/>
      <c r="BG18" s="75"/>
      <c r="BH18" s="75"/>
      <c r="BI18" s="75"/>
      <c r="BJ18" s="75"/>
      <c r="BK18" s="75"/>
      <c r="BL18" s="75"/>
      <c r="BM18" s="75"/>
      <c r="BN18" s="75"/>
    </row>
    <row r="19" spans="1:48" s="75" customFormat="1" ht="18" customHeight="1">
      <c r="A19" s="85"/>
      <c r="B19" s="87" t="s">
        <v>12</v>
      </c>
      <c r="C19" s="87"/>
      <c r="D19" s="105">
        <f>+IF(1!D16&lt;&gt;"",IF((1+OUT_1_Check!$Q$4)*SUM(1!D13:D15)&lt;1!D16,1,IF((1-OUT_1_Check!$Q$4)*SUM(1!D13:D15)&gt;1!D16,1,0)),IF(SUM(1!D13:D15)&lt;&gt;0,1,0))</f>
        <v>0</v>
      </c>
      <c r="E19" s="105">
        <f>+IF(1!E16&lt;&gt;"",IF((1+OUT_1_Check!$Q$4)*SUM(1!E13:E15)&lt;1!E16,1,IF((1-OUT_1_Check!$Q$4)*SUM(1!E13:E15)&gt;1!E16,1,0)),IF(SUM(1!E13:E15)&lt;&gt;0,1,0))</f>
        <v>0</v>
      </c>
      <c r="F19" s="105">
        <f>+IF(1!F16&lt;&gt;"",IF((1+OUT_1_Check!$Q$4)*SUM(1!F13:F15)&lt;1!F16,1,IF((1-OUT_1_Check!$Q$4)*SUM(1!F13:F15)&gt;1!F16,1,0)),IF(SUM(1!F13:F15)&lt;&gt;0,1,0))</f>
        <v>0</v>
      </c>
      <c r="G19" s="105">
        <f>+IF(1!G16&lt;&gt;"",IF((1+OUT_1_Check!$Q$4)*SUM(1!G13:G15)&lt;1!G16,1,IF((1-OUT_1_Check!$Q$4)*SUM(1!G13:G15)&gt;1!G16,1,0)),IF(SUM(1!G13:G15)&lt;&gt;0,1,0))</f>
        <v>0</v>
      </c>
      <c r="H19" s="105">
        <f>+IF(1!H16&lt;&gt;"",IF((1+OUT_1_Check!$Q$4)*SUM(1!H13:H15)&lt;1!H16,1,IF((1-OUT_1_Check!$Q$4)*SUM(1!H13:H15)&gt;1!H16,1,0)),IF(SUM(1!H13:H15)&lt;&gt;0,1,0))</f>
        <v>0</v>
      </c>
      <c r="I19" s="105">
        <f>+IF(1!I16&lt;&gt;"",IF((1+OUT_1_Check!$Q$4)*SUM(1!I13:I15)&lt;1!I16,1,IF((1-OUT_1_Check!$Q$4)*SUM(1!I13:I15)&gt;1!I16,1,0)),IF(SUM(1!I13:I15)&lt;&gt;0,1,0))</f>
        <v>0</v>
      </c>
      <c r="J19" s="105">
        <f>+IF(1!J16&lt;&gt;"",IF((1+OUT_1_Check!$Q$4)*SUM(1!J13:J15)&lt;1!J16,1,IF((1-OUT_1_Check!$Q$4)*SUM(1!J13:J15)&gt;1!J16,1,0)),IF(SUM(1!J13:J15)&lt;&gt;0,1,0))</f>
        <v>0</v>
      </c>
      <c r="K19" s="105">
        <f>+IF(1!L16&lt;&gt;"",IF((1+OUT_1_Check!$Q$4)*SUM(1!L13:L15)&lt;1!L16,1,IF((1-OUT_1_Check!$Q$4)*SUM(1!L13:L15)&gt;1!L16,1,0)),IF(SUM(1!L13:L15)&lt;&gt;0,1,0))</f>
        <v>0</v>
      </c>
      <c r="L19" s="105">
        <f>+IF(1!M16&lt;&gt;"",IF((1+OUT_1_Check!$Q$4)*SUM(1!M13:M15)&lt;1!M16,1,IF((1-OUT_1_Check!$Q$4)*SUM(1!M13:M15)&gt;1!M16,1,0)),IF(SUM(1!M13:M15)&lt;&gt;0,1,0))</f>
        <v>0</v>
      </c>
      <c r="M19" s="105">
        <f>+IF(1!N16&lt;&gt;"",IF((1+OUT_1_Check!$Q$4)*SUM(1!N13:N15)&lt;1!N16,1,IF((1-OUT_1_Check!$Q$4)*SUM(1!N13:N15)&gt;1!N16,1,0)),IF(SUM(1!N13:N15)&lt;&gt;0,1,0))</f>
        <v>0</v>
      </c>
      <c r="N19" s="105">
        <f>+IF(1!P16&lt;&gt;"",IF((1+OUT_1_Check!$Q$4)*SUM(1!P13:P15)&lt;1!P16,1,IF((1-OUT_1_Check!$Q$4)*SUM(1!P13:P15)&gt;1!P16,1,0)),IF(SUM(1!P13:P15)&lt;&gt;0,1,0))</f>
        <v>0</v>
      </c>
      <c r="O19" s="105">
        <f>+IF(1!Q16&lt;&gt;"",IF((1+OUT_1_Check!$Q$4)*SUM(1!Q13:Q15)&lt;1!Q16,1,IF((1-OUT_1_Check!$Q$4)*SUM(1!Q13:Q15)&gt;1!Q16,1,0)),IF(SUM(1!Q13:Q15)&lt;&gt;0,1,0))</f>
        <v>0</v>
      </c>
      <c r="P19" s="105">
        <f>+IF(1!R16&lt;&gt;"",IF((1+OUT_1_Check!$Q$4)*SUM(1!R13:R15)&lt;1!R16,1,IF((1-OUT_1_Check!$Q$4)*SUM(1!R13:R15)&gt;1!R16,1,0)),IF(SUM(1!R13:R15)&lt;&gt;0,1,0))</f>
        <v>0</v>
      </c>
      <c r="Q19" s="105">
        <f>+IF(1!S16&lt;&gt;"",IF((1+OUT_1_Check!$Q$4)*SUM(1!S13:S15)&lt;1!S16,1,IF((1-OUT_1_Check!$Q$4)*SUM(1!S13:S15)&gt;1!S16,1,0)),IF(SUM(1!S13:S15)&lt;&gt;0,1,0))</f>
        <v>0</v>
      </c>
      <c r="R19" s="105">
        <f>+IF(1!T16&lt;&gt;"",IF((1+OUT_1_Check!$Q$4)*SUM(1!T13:T15)&lt;1!T16,1,IF((1-OUT_1_Check!$Q$4)*SUM(1!T13:T15)&gt;1!T16,1,0)),IF(SUM(1!T13:T15)&lt;&gt;0,1,0))</f>
        <v>0</v>
      </c>
      <c r="S19" s="105">
        <f>+IF(1!U16&lt;&gt;"",IF((1+OUT_1_Check!$Q$4)*SUM(1!U13:U15)&lt;1!U16,1,IF((1-OUT_1_Check!$Q$4)*SUM(1!U13:U15)&gt;1!U16,1,0)),IF(SUM(1!U13:U15)&lt;&gt;0,1,0))</f>
        <v>0</v>
      </c>
      <c r="T19" s="105">
        <f>+IF(1!V16&lt;&gt;"",IF((1+OUT_1_Check!$Q$4)*SUM(1!V13:V15)&lt;1!V16,1,IF((1-OUT_1_Check!$Q$4)*SUM(1!V13:V15)&gt;1!V16,1,0)),IF(SUM(1!V13:V15)&lt;&gt;0,1,0))</f>
        <v>0</v>
      </c>
      <c r="U19" s="105">
        <f>+IF(1!W16&lt;&gt;"",IF((1+OUT_1_Check!$Q$4)*SUM(1!W13:W15)&lt;1!W16,1,IF((1-OUT_1_Check!$Q$4)*SUM(1!W13:W15)&gt;1!W16,1,0)),IF(SUM(1!W13:W15)&lt;&gt;0,1,0))</f>
        <v>0</v>
      </c>
      <c r="V19" s="105">
        <f>+IF(1!X16&lt;&gt;"",IF((1+OUT_1_Check!$Q$4)*SUM(1!X13:X15)&lt;1!X16,1,IF((1-OUT_1_Check!$Q$4)*SUM(1!X13:X15)&gt;1!X16,1,0)),IF(SUM(1!X13:X15)&lt;&gt;0,1,0))</f>
        <v>0</v>
      </c>
      <c r="W19" s="105">
        <f>+IF(1!Y16&lt;&gt;"",IF((1+OUT_1_Check!$Q$4)*SUM(1!Y13:Y15)&lt;1!Y16,1,IF((1-OUT_1_Check!$Q$4)*SUM(1!Y13:Y15)&gt;1!Y16,1,0)),IF(SUM(1!Y13:Y15)&lt;&gt;0,1,0))</f>
        <v>0</v>
      </c>
      <c r="X19" s="105">
        <f>+IF(1!Z16&lt;&gt;"",IF((1+OUT_1_Check!$Q$4)*SUM(1!Z13:Z15)&lt;1!Z16,1,IF((1-OUT_1_Check!$Q$4)*SUM(1!Z13:Z15)&gt;1!Z16,1,0)),IF(SUM(1!Z13:Z15)&lt;&gt;0,1,0))</f>
        <v>0</v>
      </c>
      <c r="Y19" s="105">
        <f>+IF(1!AA16&lt;&gt;"",IF((1+OUT_1_Check!$Q$4)*SUM(1!AA13:AA15)&lt;1!AA16,1,IF((1-OUT_1_Check!$Q$4)*SUM(1!AA13:AA15)&gt;1!AA16,1,0)),IF(SUM(1!AA13:AA15)&lt;&gt;0,1,0))</f>
        <v>0</v>
      </c>
      <c r="Z19" s="105">
        <f>+IF(1!AB16&lt;&gt;"",IF((1+OUT_1_Check!$Q$4)*SUM(1!AB13:AB15)&lt;1!AB16,1,IF((1-OUT_1_Check!$Q$4)*SUM(1!AB13:AB15)&gt;1!AB16,1,0)),IF(SUM(1!AB13:AB15)&lt;&gt;0,1,0))</f>
        <v>0</v>
      </c>
      <c r="AA19" s="105">
        <f>+IF(1!AC16&lt;&gt;"",IF((1+OUT_1_Check!$Q$4)*SUM(1!AC13:AC15)&lt;1!AC16,1,IF((1-OUT_1_Check!$Q$4)*SUM(1!AC13:AC15)&gt;1!AC16,1,0)),IF(SUM(1!AC13:AC15)&lt;&gt;0,1,0))</f>
        <v>0</v>
      </c>
      <c r="AB19" s="105">
        <f>+IF(1!AD16&lt;&gt;"",IF((1+OUT_1_Check!$Q$4)*SUM(1!AD13:AD15)&lt;1!AD16,1,IF((1-OUT_1_Check!$Q$4)*SUM(1!AD13:AD15)&gt;1!AD16,1,0)),IF(SUM(1!AD13:AD15)&lt;&gt;0,1,0))</f>
        <v>0</v>
      </c>
      <c r="AC19" s="105">
        <f>+IF(1!AE16&lt;&gt;"",IF((1+OUT_1_Check!$Q$4)*SUM(1!AE13:AE15)&lt;1!AE16,1,IF((1-OUT_1_Check!$Q$4)*SUM(1!AE13:AE15)&gt;1!AE16,1,0)),IF(SUM(1!AE13:AE15)&lt;&gt;0,1,0))</f>
        <v>0</v>
      </c>
      <c r="AD19" s="105">
        <f>+IF(1!AF16&lt;&gt;"",IF((1+OUT_1_Check!$Q$4)*SUM(1!AF13:AF15)&lt;1!AF16,1,IF((1-OUT_1_Check!$Q$4)*SUM(1!AF13:AF15)&gt;1!AF16,1,0)),IF(SUM(1!AF13:AF15)&lt;&gt;0,1,0))</f>
        <v>0</v>
      </c>
      <c r="AE19" s="105">
        <f>+IF(1!AG16&lt;&gt;"",IF((1+OUT_1_Check!$Q$4)*SUM(1!AG13:AG15)&lt;1!AG16,1,IF((1-OUT_1_Check!$Q$4)*SUM(1!AG13:AG15)&gt;1!AG16,1,0)),IF(SUM(1!AG13:AG15)&lt;&gt;0,1,0))</f>
        <v>0</v>
      </c>
      <c r="AF19" s="105">
        <f>+IF(1!AH16&lt;&gt;"",IF((1+OUT_1_Check!$Q$4)*SUM(1!AH13:AH15)&lt;1!AH16,1,IF((1-OUT_1_Check!$Q$4)*SUM(1!AH13:AH15)&gt;1!AH16,1,0)),IF(SUM(1!AH13:AH15)&lt;&gt;0,1,0))</f>
        <v>0</v>
      </c>
      <c r="AG19" s="105">
        <f>+IF(1!AI16&lt;&gt;"",IF((1+OUT_1_Check!$Q$4)*SUM(1!AI13:AI15)&lt;1!AI16,1,IF((1-OUT_1_Check!$Q$4)*SUM(1!AI13:AI15)&gt;1!AI16,1,0)),IF(SUM(1!AI13:AI15)&lt;&gt;0,1,0))</f>
        <v>0</v>
      </c>
      <c r="AH19" s="105">
        <f>+IF(1!AJ16&lt;&gt;"",IF((1+OUT_1_Check!$Q$4)*SUM(1!AJ13:AJ15)&lt;1!AJ16,1,IF((1-OUT_1_Check!$Q$4)*SUM(1!AJ13:AJ15)&gt;1!AJ16,1,0)),IF(SUM(1!AJ13:AJ15)&lt;&gt;0,1,0))</f>
        <v>0</v>
      </c>
      <c r="AI19" s="105">
        <f>+IF(1!AK16&lt;&gt;"",IF((1+OUT_1_Check!$Q$4)*SUM(1!AK13:AK15)&lt;1!AK16,1,IF((1-OUT_1_Check!$Q$4)*SUM(1!AK13:AK15)&gt;1!AK16,1,0)),IF(SUM(1!AK13:AK15)&lt;&gt;0,1,0))</f>
        <v>0</v>
      </c>
      <c r="AJ19" s="105">
        <f>+IF(1!AL16&lt;&gt;"",IF((1+OUT_1_Check!$Q$4)*SUM(1!AL13:AL15)&lt;1!AL16,1,IF((1-OUT_1_Check!$Q$4)*SUM(1!AL13:AL15)&gt;1!AL16,1,0)),IF(SUM(1!AL13:AL15)&lt;&gt;0,1,0))</f>
        <v>0</v>
      </c>
      <c r="AK19" s="105">
        <f>+IF(1!AM16&lt;&gt;"",IF((1+OUT_1_Check!$Q$4)*SUM(1!AM13:AM15)&lt;1!AM16,1,IF((1-OUT_1_Check!$Q$4)*SUM(1!AM13:AM15)&gt;1!AM16,1,0)),IF(SUM(1!AM13:AM15)&lt;&gt;0,1,0))</f>
        <v>0</v>
      </c>
      <c r="AL19" s="105">
        <f>+IF(1!AN16&lt;&gt;"",IF((1+OUT_1_Check!$Q$4)*SUM(1!AN13:AN15)&lt;1!AN16,1,IF((1-OUT_1_Check!$Q$4)*SUM(1!AN13:AN15)&gt;1!AN16,1,0)),IF(SUM(1!AN13:AN15)&lt;&gt;0,1,0))</f>
        <v>0</v>
      </c>
      <c r="AM19" s="105" t="e">
        <f>+IF(1!#REF!&lt;&gt;"",IF((1+OUT_1_Check!$Q$4)*SUM(1!#REF!)&lt;1!#REF!,1,IF((1-OUT_1_Check!$Q$4)*SUM(1!#REF!)&gt;1!#REF!,1,0)),IF(SUM(1!#REF!)&lt;&gt;0,1,0))</f>
        <v>#REF!</v>
      </c>
      <c r="AN19" s="105">
        <f>+IF(1!AO16&lt;&gt;"",IF((1+OUT_1_Check!$Q$4)*SUM(1!AO13:AO15)&lt;1!AO16,1,IF((1-OUT_1_Check!$Q$4)*SUM(1!AO13:AO15)&gt;1!AO16,1,0)),IF(SUM(1!AO13:AO15)&lt;&gt;0,1,0))</f>
        <v>0</v>
      </c>
      <c r="AO19" s="105">
        <f>+IF(1!AP16&lt;&gt;"",IF((1+OUT_1_Check!$Q$4)*SUM(1!AP13:AP15)&lt;1!AP16,1,IF((1-OUT_1_Check!$Q$4)*SUM(1!AP13:AP15)&gt;1!AP16,1,0)),IF(SUM(1!AP13:AP15)&lt;&gt;0,1,0))</f>
        <v>0</v>
      </c>
      <c r="AP19" s="105">
        <f>+IF(1!AQ16&lt;&gt;"",IF((1+OUT_1_Check!$Q$4)*SUM(1!AQ13:AQ15)&lt;1!AQ16,1,IF((1-OUT_1_Check!$Q$4)*SUM(1!AQ13:AQ15)&gt;1!AQ16,1,0)),IF(SUM(1!AQ13:AQ15)&lt;&gt;0,1,0))</f>
        <v>0</v>
      </c>
      <c r="AQ19" s="105">
        <f>+IF(1!AR16&lt;&gt;"",IF((1+OUT_1_Check!$Q$4)*SUM(1!AR13:AR15)&lt;1!AR16,1,IF((1-OUT_1_Check!$Q$4)*SUM(1!AR13:AR15)&gt;1!AR16,1,0)),IF(SUM(1!AR13:AR15)&lt;&gt;0,1,0))</f>
        <v>0</v>
      </c>
      <c r="AR19" s="105">
        <f>+IF(1!AS16&lt;&gt;"",IF((1+OUT_1_Check!$Q$4)*SUM(1!AS13:AS15)&lt;1!AS16,1,IF((1-OUT_1_Check!$Q$4)*SUM(1!AS13:AS15)&gt;1!AS16,1,0)),IF(SUM(1!AS13:AS15)&lt;&gt;0,1,0))</f>
        <v>0</v>
      </c>
      <c r="AS19" s="116">
        <f>+IF(1!AT16&lt;&gt;"",IF((1+OUT_1_Check!$Q$4)*SUM(1!D16:AS16)&lt;2*1!AT16,1,IF((1-OUT_1_Check!$Q$4)*SUM(1!D16:AS16)&gt;2*1!AT16,1,0)),IF(SUM(1!D16:AS16)&lt;&gt;0,1,0))</f>
        <v>0</v>
      </c>
      <c r="AV19" s="84"/>
    </row>
    <row r="20" spans="1:48" s="75" customFormat="1" ht="18" customHeight="1">
      <c r="A20" s="88"/>
      <c r="B20" s="87" t="s">
        <v>23</v>
      </c>
      <c r="C20" s="87"/>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19">
        <f>+IF(1!AT17&lt;&gt;"",IF(1!AT17&lt;1!AT16,1,0),IF(1!AT16&lt;&gt;0,1,0))</f>
        <v>0</v>
      </c>
      <c r="AV20" s="84"/>
    </row>
    <row r="21" spans="1:45" s="75" customFormat="1" ht="18" customHeight="1">
      <c r="A21" s="88"/>
      <c r="B21" s="90"/>
      <c r="C21" s="90"/>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row>
    <row r="22" spans="1:45" s="75" customFormat="1" ht="18" customHeight="1">
      <c r="A22" s="80"/>
      <c r="B22" s="81" t="s">
        <v>24</v>
      </c>
      <c r="C22" s="82"/>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row>
    <row r="23" spans="1:45" s="75" customFormat="1" ht="18" customHeight="1">
      <c r="A23" s="85"/>
      <c r="B23" s="86" t="s">
        <v>107</v>
      </c>
      <c r="C23" s="8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16">
        <f>+IF(1!AT19&lt;&gt;"",IF((1+OUT_1_Check!$Q$4)*SUM(1!D19:AS19)&lt;2*1!AT19,1,IF((1-OUT_1_Check!$Q$4)*SUM(1!D19:AS19)&gt;2*1!AT19,1,0)),IF(SUM(1!D19:AS19)&lt;&gt;0,1,0))</f>
        <v>0</v>
      </c>
    </row>
    <row r="24" spans="1:48" s="75" customFormat="1" ht="18" customHeight="1">
      <c r="A24" s="88"/>
      <c r="B24" s="86" t="s">
        <v>108</v>
      </c>
      <c r="C24" s="8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16">
        <f>+IF(1!AT20&lt;&gt;"",IF((1+OUT_1_Check!$Q$4)*SUM(1!D20:AS20)&lt;2*1!AT20,1,IF((1-OUT_1_Check!$Q$4)*SUM(1!D20:AS20)&gt;2*1!AT20,1,0)),IF(SUM(1!D20:AS20)&lt;&gt;0,1,0))</f>
        <v>0</v>
      </c>
      <c r="AV24" s="84"/>
    </row>
    <row r="25" spans="1:45" s="75" customFormat="1" ht="18" customHeight="1">
      <c r="A25" s="88"/>
      <c r="B25" s="86" t="s">
        <v>109</v>
      </c>
      <c r="C25" s="8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16">
        <f>+IF(1!AT21&lt;&gt;"",IF((1+OUT_1_Check!$Q$4)*SUM(1!D21:AS21)&lt;2*1!AT21,1,IF((1-OUT_1_Check!$Q$4)*SUM(1!D21:AS21)&gt;2*1!AT21,1,0)),IF(SUM(1!D21:AS21)&lt;&gt;0,1,0))</f>
        <v>0</v>
      </c>
    </row>
    <row r="26" spans="1:45" s="75" customFormat="1" ht="18" customHeight="1">
      <c r="A26" s="85"/>
      <c r="B26" s="87" t="s">
        <v>12</v>
      </c>
      <c r="C26" s="87"/>
      <c r="D26" s="105">
        <f>+IF(1!D22&lt;&gt;"",IF((1+OUT_1_Check!$Q$4)*SUM(1!D19:D21)&lt;1!D22,1,IF((1-OUT_1_Check!$Q$4)*SUM(1!D19:D21)&gt;1!D22,1,0)),IF(SUM(1!D19:D21)&lt;&gt;0,1,0))</f>
        <v>0</v>
      </c>
      <c r="E26" s="105">
        <f>+IF(1!E22&lt;&gt;"",IF((1+OUT_1_Check!$Q$4)*SUM(1!E19:E21)&lt;1!E22,1,IF((1-OUT_1_Check!$Q$4)*SUM(1!E19:E21)&gt;1!E22,1,0)),IF(SUM(1!E19:E21)&lt;&gt;0,1,0))</f>
        <v>0</v>
      </c>
      <c r="F26" s="105">
        <f>+IF(1!F22&lt;&gt;"",IF((1+OUT_1_Check!$Q$4)*SUM(1!F19:F21)&lt;1!F22,1,IF((1-OUT_1_Check!$Q$4)*SUM(1!F19:F21)&gt;1!F22,1,0)),IF(SUM(1!F19:F21)&lt;&gt;0,1,0))</f>
        <v>0</v>
      </c>
      <c r="G26" s="105">
        <f>+IF(1!G22&lt;&gt;"",IF((1+OUT_1_Check!$Q$4)*SUM(1!G19:G21)&lt;1!G22,1,IF((1-OUT_1_Check!$Q$4)*SUM(1!G19:G21)&gt;1!G22,1,0)),IF(SUM(1!G19:G21)&lt;&gt;0,1,0))</f>
        <v>0</v>
      </c>
      <c r="H26" s="105">
        <f>+IF(1!H22&lt;&gt;"",IF((1+OUT_1_Check!$Q$4)*SUM(1!H19:H21)&lt;1!H22,1,IF((1-OUT_1_Check!$Q$4)*SUM(1!H19:H21)&gt;1!H22,1,0)),IF(SUM(1!H19:H21)&lt;&gt;0,1,0))</f>
        <v>0</v>
      </c>
      <c r="I26" s="105">
        <f>+IF(1!I22&lt;&gt;"",IF((1+OUT_1_Check!$Q$4)*SUM(1!I19:I21)&lt;1!I22,1,IF((1-OUT_1_Check!$Q$4)*SUM(1!I19:I21)&gt;1!I22,1,0)),IF(SUM(1!I19:I21)&lt;&gt;0,1,0))</f>
        <v>0</v>
      </c>
      <c r="J26" s="105">
        <f>+IF(1!J22&lt;&gt;"",IF((1+OUT_1_Check!$Q$4)*SUM(1!J19:J21)&lt;1!J22,1,IF((1-OUT_1_Check!$Q$4)*SUM(1!J19:J21)&gt;1!J22,1,0)),IF(SUM(1!J19:J21)&lt;&gt;0,1,0))</f>
        <v>0</v>
      </c>
      <c r="K26" s="105">
        <f>+IF(1!L22&lt;&gt;"",IF((1+OUT_1_Check!$Q$4)*SUM(1!L19:L21)&lt;1!L22,1,IF((1-OUT_1_Check!$Q$4)*SUM(1!L19:L21)&gt;1!L22,1,0)),IF(SUM(1!L19:L21)&lt;&gt;0,1,0))</f>
        <v>0</v>
      </c>
      <c r="L26" s="105">
        <f>+IF(1!M22&lt;&gt;"",IF((1+OUT_1_Check!$Q$4)*SUM(1!M19:M21)&lt;1!M22,1,IF((1-OUT_1_Check!$Q$4)*SUM(1!M19:M21)&gt;1!M22,1,0)),IF(SUM(1!M19:M21)&lt;&gt;0,1,0))</f>
        <v>0</v>
      </c>
      <c r="M26" s="105">
        <f>+IF(1!N22&lt;&gt;"",IF((1+OUT_1_Check!$Q$4)*SUM(1!N19:N21)&lt;1!N22,1,IF((1-OUT_1_Check!$Q$4)*SUM(1!N19:N21)&gt;1!N22,1,0)),IF(SUM(1!N19:N21)&lt;&gt;0,1,0))</f>
        <v>0</v>
      </c>
      <c r="N26" s="105">
        <f>+IF(1!P22&lt;&gt;"",IF((1+OUT_1_Check!$Q$4)*SUM(1!P19:P21)&lt;1!P22,1,IF((1-OUT_1_Check!$Q$4)*SUM(1!P19:P21)&gt;1!P22,1,0)),IF(SUM(1!P19:P21)&lt;&gt;0,1,0))</f>
        <v>0</v>
      </c>
      <c r="O26" s="105">
        <f>+IF(1!Q22&lt;&gt;"",IF((1+OUT_1_Check!$Q$4)*SUM(1!Q19:Q21)&lt;1!Q22,1,IF((1-OUT_1_Check!$Q$4)*SUM(1!Q19:Q21)&gt;1!Q22,1,0)),IF(SUM(1!Q19:Q21)&lt;&gt;0,1,0))</f>
        <v>0</v>
      </c>
      <c r="P26" s="105">
        <f>+IF(1!R22&lt;&gt;"",IF((1+OUT_1_Check!$Q$4)*SUM(1!R19:R21)&lt;1!R22,1,IF((1-OUT_1_Check!$Q$4)*SUM(1!R19:R21)&gt;1!R22,1,0)),IF(SUM(1!R19:R21)&lt;&gt;0,1,0))</f>
        <v>0</v>
      </c>
      <c r="Q26" s="105">
        <f>+IF(1!S22&lt;&gt;"",IF((1+OUT_1_Check!$Q$4)*SUM(1!S19:S21)&lt;1!S22,1,IF((1-OUT_1_Check!$Q$4)*SUM(1!S19:S21)&gt;1!S22,1,0)),IF(SUM(1!S19:S21)&lt;&gt;0,1,0))</f>
        <v>0</v>
      </c>
      <c r="R26" s="105">
        <f>+IF(1!T22&lt;&gt;"",IF((1+OUT_1_Check!$Q$4)*SUM(1!T19:T21)&lt;1!T22,1,IF((1-OUT_1_Check!$Q$4)*SUM(1!T19:T21)&gt;1!T22,1,0)),IF(SUM(1!T19:T21)&lt;&gt;0,1,0))</f>
        <v>0</v>
      </c>
      <c r="S26" s="105">
        <f>+IF(1!U22&lt;&gt;"",IF((1+OUT_1_Check!$Q$4)*SUM(1!U19:U21)&lt;1!U22,1,IF((1-OUT_1_Check!$Q$4)*SUM(1!U19:U21)&gt;1!U22,1,0)),IF(SUM(1!U19:U21)&lt;&gt;0,1,0))</f>
        <v>0</v>
      </c>
      <c r="T26" s="105">
        <f>+IF(1!V22&lt;&gt;"",IF((1+OUT_1_Check!$Q$4)*SUM(1!V19:V21)&lt;1!V22,1,IF((1-OUT_1_Check!$Q$4)*SUM(1!V19:V21)&gt;1!V22,1,0)),IF(SUM(1!V19:V21)&lt;&gt;0,1,0))</f>
        <v>0</v>
      </c>
      <c r="U26" s="105">
        <f>+IF(1!W22&lt;&gt;"",IF((1+OUT_1_Check!$Q$4)*SUM(1!W19:W21)&lt;1!W22,1,IF((1-OUT_1_Check!$Q$4)*SUM(1!W19:W21)&gt;1!W22,1,0)),IF(SUM(1!W19:W21)&lt;&gt;0,1,0))</f>
        <v>0</v>
      </c>
      <c r="V26" s="105">
        <f>+IF(1!X22&lt;&gt;"",IF((1+OUT_1_Check!$Q$4)*SUM(1!X19:X21)&lt;1!X22,1,IF((1-OUT_1_Check!$Q$4)*SUM(1!X19:X21)&gt;1!X22,1,0)),IF(SUM(1!X19:X21)&lt;&gt;0,1,0))</f>
        <v>0</v>
      </c>
      <c r="W26" s="105">
        <f>+IF(1!Y22&lt;&gt;"",IF((1+OUT_1_Check!$Q$4)*SUM(1!Y19:Y21)&lt;1!Y22,1,IF((1-OUT_1_Check!$Q$4)*SUM(1!Y19:Y21)&gt;1!Y22,1,0)),IF(SUM(1!Y19:Y21)&lt;&gt;0,1,0))</f>
        <v>0</v>
      </c>
      <c r="X26" s="105">
        <f>+IF(1!Z22&lt;&gt;"",IF((1+OUT_1_Check!$Q$4)*SUM(1!Z19:Z21)&lt;1!Z22,1,IF((1-OUT_1_Check!$Q$4)*SUM(1!Z19:Z21)&gt;1!Z22,1,0)),IF(SUM(1!Z19:Z21)&lt;&gt;0,1,0))</f>
        <v>0</v>
      </c>
      <c r="Y26" s="105">
        <f>+IF(1!AA22&lt;&gt;"",IF((1+OUT_1_Check!$Q$4)*SUM(1!AA19:AA21)&lt;1!AA22,1,IF((1-OUT_1_Check!$Q$4)*SUM(1!AA19:AA21)&gt;1!AA22,1,0)),IF(SUM(1!AA19:AA21)&lt;&gt;0,1,0))</f>
        <v>0</v>
      </c>
      <c r="Z26" s="105">
        <f>+IF(1!AB22&lt;&gt;"",IF((1+OUT_1_Check!$Q$4)*SUM(1!AB19:AB21)&lt;1!AB22,1,IF((1-OUT_1_Check!$Q$4)*SUM(1!AB19:AB21)&gt;1!AB22,1,0)),IF(SUM(1!AB19:AB21)&lt;&gt;0,1,0))</f>
        <v>0</v>
      </c>
      <c r="AA26" s="105">
        <f>+IF(1!AC22&lt;&gt;"",IF((1+OUT_1_Check!$Q$4)*SUM(1!AC19:AC21)&lt;1!AC22,1,IF((1-OUT_1_Check!$Q$4)*SUM(1!AC19:AC21)&gt;1!AC22,1,0)),IF(SUM(1!AC19:AC21)&lt;&gt;0,1,0))</f>
        <v>0</v>
      </c>
      <c r="AB26" s="105">
        <f>+IF(1!AD22&lt;&gt;"",IF((1+OUT_1_Check!$Q$4)*SUM(1!AD19:AD21)&lt;1!AD22,1,IF((1-OUT_1_Check!$Q$4)*SUM(1!AD19:AD21)&gt;1!AD22,1,0)),IF(SUM(1!AD19:AD21)&lt;&gt;0,1,0))</f>
        <v>0</v>
      </c>
      <c r="AC26" s="105">
        <f>+IF(1!AE22&lt;&gt;"",IF((1+OUT_1_Check!$Q$4)*SUM(1!AE19:AE21)&lt;1!AE22,1,IF((1-OUT_1_Check!$Q$4)*SUM(1!AE19:AE21)&gt;1!AE22,1,0)),IF(SUM(1!AE19:AE21)&lt;&gt;0,1,0))</f>
        <v>0</v>
      </c>
      <c r="AD26" s="105">
        <f>+IF(1!AF22&lt;&gt;"",IF((1+OUT_1_Check!$Q$4)*SUM(1!AF19:AF21)&lt;1!AF22,1,IF((1-OUT_1_Check!$Q$4)*SUM(1!AF19:AF21)&gt;1!AF22,1,0)),IF(SUM(1!AF19:AF21)&lt;&gt;0,1,0))</f>
        <v>0</v>
      </c>
      <c r="AE26" s="105">
        <f>+IF(1!AG22&lt;&gt;"",IF((1+OUT_1_Check!$Q$4)*SUM(1!AG19:AG21)&lt;1!AG22,1,IF((1-OUT_1_Check!$Q$4)*SUM(1!AG19:AG21)&gt;1!AG22,1,0)),IF(SUM(1!AG19:AG21)&lt;&gt;0,1,0))</f>
        <v>0</v>
      </c>
      <c r="AF26" s="105">
        <f>+IF(1!AH22&lt;&gt;"",IF((1+OUT_1_Check!$Q$4)*SUM(1!AH19:AH21)&lt;1!AH22,1,IF((1-OUT_1_Check!$Q$4)*SUM(1!AH19:AH21)&gt;1!AH22,1,0)),IF(SUM(1!AH19:AH21)&lt;&gt;0,1,0))</f>
        <v>0</v>
      </c>
      <c r="AG26" s="105">
        <f>+IF(1!AI22&lt;&gt;"",IF((1+OUT_1_Check!$Q$4)*SUM(1!AI19:AI21)&lt;1!AI22,1,IF((1-OUT_1_Check!$Q$4)*SUM(1!AI19:AI21)&gt;1!AI22,1,0)),IF(SUM(1!AI19:AI21)&lt;&gt;0,1,0))</f>
        <v>0</v>
      </c>
      <c r="AH26" s="105">
        <f>+IF(1!AJ22&lt;&gt;"",IF((1+OUT_1_Check!$Q$4)*SUM(1!AJ19:AJ21)&lt;1!AJ22,1,IF((1-OUT_1_Check!$Q$4)*SUM(1!AJ19:AJ21)&gt;1!AJ22,1,0)),IF(SUM(1!AJ19:AJ21)&lt;&gt;0,1,0))</f>
        <v>0</v>
      </c>
      <c r="AI26" s="105">
        <f>+IF(1!AK22&lt;&gt;"",IF((1+OUT_1_Check!$Q$4)*SUM(1!AK19:AK21)&lt;1!AK22,1,IF((1-OUT_1_Check!$Q$4)*SUM(1!AK19:AK21)&gt;1!AK22,1,0)),IF(SUM(1!AK19:AK21)&lt;&gt;0,1,0))</f>
        <v>0</v>
      </c>
      <c r="AJ26" s="105">
        <f>+IF(1!AL22&lt;&gt;"",IF((1+OUT_1_Check!$Q$4)*SUM(1!AL19:AL21)&lt;1!AL22,1,IF((1-OUT_1_Check!$Q$4)*SUM(1!AL19:AL21)&gt;1!AL22,1,0)),IF(SUM(1!AL19:AL21)&lt;&gt;0,1,0))</f>
        <v>0</v>
      </c>
      <c r="AK26" s="105">
        <f>+IF(1!AM22&lt;&gt;"",IF((1+OUT_1_Check!$Q$4)*SUM(1!AM19:AM21)&lt;1!AM22,1,IF((1-OUT_1_Check!$Q$4)*SUM(1!AM19:AM21)&gt;1!AM22,1,0)),IF(SUM(1!AM19:AM21)&lt;&gt;0,1,0))</f>
        <v>0</v>
      </c>
      <c r="AL26" s="105">
        <f>+IF(1!AN22&lt;&gt;"",IF((1+OUT_1_Check!$Q$4)*SUM(1!AN19:AN21)&lt;1!AN22,1,IF((1-OUT_1_Check!$Q$4)*SUM(1!AN19:AN21)&gt;1!AN22,1,0)),IF(SUM(1!AN19:AN21)&lt;&gt;0,1,0))</f>
        <v>0</v>
      </c>
      <c r="AM26" s="105" t="e">
        <f>+IF(1!#REF!&lt;&gt;"",IF((1+OUT_1_Check!$Q$4)*SUM(1!#REF!)&lt;1!#REF!,1,IF((1-OUT_1_Check!$Q$4)*SUM(1!#REF!)&gt;1!#REF!,1,0)),IF(SUM(1!#REF!)&lt;&gt;0,1,0))</f>
        <v>#REF!</v>
      </c>
      <c r="AN26" s="105">
        <f>+IF(1!AO22&lt;&gt;"",IF((1+OUT_1_Check!$Q$4)*SUM(1!AO19:AO21)&lt;1!AO22,1,IF((1-OUT_1_Check!$Q$4)*SUM(1!AO19:AO21)&gt;1!AO22,1,0)),IF(SUM(1!AO19:AO21)&lt;&gt;0,1,0))</f>
        <v>0</v>
      </c>
      <c r="AO26" s="105">
        <f>+IF(1!AP22&lt;&gt;"",IF((1+OUT_1_Check!$Q$4)*SUM(1!AP19:AP21)&lt;1!AP22,1,IF((1-OUT_1_Check!$Q$4)*SUM(1!AP19:AP21)&gt;1!AP22,1,0)),IF(SUM(1!AP19:AP21)&lt;&gt;0,1,0))</f>
        <v>0</v>
      </c>
      <c r="AP26" s="105">
        <f>+IF(1!AQ22&lt;&gt;"",IF((1+OUT_1_Check!$Q$4)*SUM(1!AQ19:AQ21)&lt;1!AQ22,1,IF((1-OUT_1_Check!$Q$4)*SUM(1!AQ19:AQ21)&gt;1!AQ22,1,0)),IF(SUM(1!AQ19:AQ21)&lt;&gt;0,1,0))</f>
        <v>0</v>
      </c>
      <c r="AQ26" s="105">
        <f>+IF(1!AR22&lt;&gt;"",IF((1+OUT_1_Check!$Q$4)*SUM(1!AR19:AR21)&lt;1!AR22,1,IF((1-OUT_1_Check!$Q$4)*SUM(1!AR19:AR21)&gt;1!AR22,1,0)),IF(SUM(1!AR19:AR21)&lt;&gt;0,1,0))</f>
        <v>0</v>
      </c>
      <c r="AR26" s="105">
        <f>+IF(1!AS22&lt;&gt;"",IF((1+OUT_1_Check!$Q$4)*SUM(1!AS19:AS21)&lt;1!AS22,1,IF((1-OUT_1_Check!$Q$4)*SUM(1!AS19:AS21)&gt;1!AS22,1,0)),IF(SUM(1!AS19:AS21)&lt;&gt;0,1,0))</f>
        <v>0</v>
      </c>
      <c r="AS26" s="116">
        <f>+IF(1!AT22&lt;&gt;"",IF((1+OUT_1_Check!$Q$4)*SUM(1!D22:AS22)&lt;2*1!AT22,1,IF((1-OUT_1_Check!$Q$4)*SUM(1!D22:AS22)&gt;2*1!AT22,1,0)),IF(SUM(1!D22:AS22)&lt;&gt;0,1,0))</f>
        <v>0</v>
      </c>
    </row>
    <row r="27" spans="1:66" s="84" customFormat="1" ht="18" customHeight="1">
      <c r="A27" s="80"/>
      <c r="B27" s="82"/>
      <c r="C27" s="82"/>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75"/>
      <c r="AU27" s="75"/>
      <c r="AW27" s="75"/>
      <c r="AX27" s="75"/>
      <c r="AY27" s="75"/>
      <c r="AZ27" s="75"/>
      <c r="BA27" s="75"/>
      <c r="BB27" s="75"/>
      <c r="BC27" s="75"/>
      <c r="BD27" s="75"/>
      <c r="BE27" s="75"/>
      <c r="BF27" s="75"/>
      <c r="BG27" s="75"/>
      <c r="BH27" s="75"/>
      <c r="BI27" s="75"/>
      <c r="BJ27" s="75"/>
      <c r="BK27" s="75"/>
      <c r="BL27" s="75"/>
      <c r="BM27" s="75"/>
      <c r="BN27" s="75"/>
    </row>
    <row r="28" spans="1:66" s="84" customFormat="1" ht="18" customHeight="1">
      <c r="A28" s="92"/>
      <c r="B28" s="81" t="s">
        <v>96</v>
      </c>
      <c r="C28" s="82"/>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75"/>
      <c r="AU28" s="75"/>
      <c r="AW28" s="75"/>
      <c r="AX28" s="75"/>
      <c r="AY28" s="75"/>
      <c r="AZ28" s="75"/>
      <c r="BA28" s="75"/>
      <c r="BB28" s="75"/>
      <c r="BC28" s="75"/>
      <c r="BD28" s="75"/>
      <c r="BE28" s="75"/>
      <c r="BF28" s="75"/>
      <c r="BG28" s="75"/>
      <c r="BH28" s="75"/>
      <c r="BI28" s="75"/>
      <c r="BJ28" s="75"/>
      <c r="BK28" s="75"/>
      <c r="BL28" s="75"/>
      <c r="BM28" s="75"/>
      <c r="BN28" s="75"/>
    </row>
    <row r="29" spans="1:66" s="84" customFormat="1" ht="18" customHeight="1">
      <c r="A29" s="92"/>
      <c r="B29" s="81" t="s">
        <v>13</v>
      </c>
      <c r="C29" s="82"/>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75"/>
      <c r="AU29" s="75"/>
      <c r="AW29" s="75"/>
      <c r="AX29" s="75"/>
      <c r="AY29" s="75"/>
      <c r="AZ29" s="75"/>
      <c r="BA29" s="75"/>
      <c r="BB29" s="75"/>
      <c r="BC29" s="75"/>
      <c r="BD29" s="75"/>
      <c r="BE29" s="75"/>
      <c r="BF29" s="75"/>
      <c r="BG29" s="75"/>
      <c r="BH29" s="75"/>
      <c r="BI29" s="75"/>
      <c r="BJ29" s="75"/>
      <c r="BK29" s="75"/>
      <c r="BL29" s="75"/>
      <c r="BM29" s="75"/>
      <c r="BN29" s="75"/>
    </row>
    <row r="30" spans="1:48" s="75" customFormat="1" ht="18" customHeight="1">
      <c r="A30" s="92"/>
      <c r="B30" s="86" t="s">
        <v>107</v>
      </c>
      <c r="C30" s="8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16">
        <f>+IF(1!AT25&lt;&gt;"",IF((1+OUT_1_Check!$Q$4)*SUM(1!D25:AS25)&lt;2*1!AT25,1,IF((1-OUT_1_Check!$Q$4)*SUM(1!D25:AS25)&gt;2*1!AT25,1,0)),IF(SUM(1!D25:AS25)&lt;&gt;0,1,0))</f>
        <v>0</v>
      </c>
      <c r="AV30" s="84"/>
    </row>
    <row r="31" spans="1:48" s="75" customFormat="1" ht="18" customHeight="1">
      <c r="A31" s="85"/>
      <c r="B31" s="86" t="s">
        <v>108</v>
      </c>
      <c r="C31" s="8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16">
        <f>+IF(1!AT26&lt;&gt;"",IF((1+OUT_1_Check!$Q$4)*SUM(1!D26:AS26)&lt;2*1!AT26,1,IF((1-OUT_1_Check!$Q$4)*SUM(1!D26:AS26)&gt;2*1!AT26,1,0)),IF(SUM(1!D26:AS26)&lt;&gt;0,1,0))</f>
        <v>0</v>
      </c>
      <c r="AV31" s="84"/>
    </row>
    <row r="32" spans="1:48" s="75" customFormat="1" ht="18" customHeight="1">
      <c r="A32" s="80"/>
      <c r="B32" s="86" t="s">
        <v>109</v>
      </c>
      <c r="C32" s="8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16">
        <f>+IF(1!AT27&lt;&gt;"",IF((1+OUT_1_Check!$Q$4)*SUM(1!D27:AS27)&lt;2*1!AT27,1,IF((1-OUT_1_Check!$Q$4)*SUM(1!D27:AS27)&gt;2*1!AT27,1,0)),IF(SUM(1!D27:AS27)&lt;&gt;0,1,0))</f>
        <v>0</v>
      </c>
      <c r="AV32" s="84"/>
    </row>
    <row r="33" spans="1:66" s="84" customFormat="1" ht="18" customHeight="1">
      <c r="A33" s="92"/>
      <c r="B33" s="87" t="s">
        <v>12</v>
      </c>
      <c r="C33" s="87"/>
      <c r="D33" s="105">
        <f>+IF(1!D28&lt;&gt;"",IF((1+OUT_1_Check!$Q$4)*SUM(1!D25:D27)&lt;1!D28,1,IF((1-OUT_1_Check!$Q$4)*SUM(1!D25:D27)&gt;1!D28,1,0)),IF(SUM(1!D25:D27)&lt;&gt;0,1,0))</f>
        <v>0</v>
      </c>
      <c r="E33" s="105">
        <f>+IF(1!E28&lt;&gt;"",IF((1+OUT_1_Check!$Q$4)*SUM(1!E25:E27)&lt;1!E28,1,IF((1-OUT_1_Check!$Q$4)*SUM(1!E25:E27)&gt;1!E28,1,0)),IF(SUM(1!E25:E27)&lt;&gt;0,1,0))</f>
        <v>0</v>
      </c>
      <c r="F33" s="105">
        <f>+IF(1!F28&lt;&gt;"",IF((1+OUT_1_Check!$Q$4)*SUM(1!F25:F27)&lt;1!F28,1,IF((1-OUT_1_Check!$Q$4)*SUM(1!F25:F27)&gt;1!F28,1,0)),IF(SUM(1!F25:F27)&lt;&gt;0,1,0))</f>
        <v>0</v>
      </c>
      <c r="G33" s="105">
        <f>+IF(1!G28&lt;&gt;"",IF((1+OUT_1_Check!$Q$4)*SUM(1!G25:G27)&lt;1!G28,1,IF((1-OUT_1_Check!$Q$4)*SUM(1!G25:G27)&gt;1!G28,1,0)),IF(SUM(1!G25:G27)&lt;&gt;0,1,0))</f>
        <v>0</v>
      </c>
      <c r="H33" s="105">
        <f>+IF(1!H28&lt;&gt;"",IF((1+OUT_1_Check!$Q$4)*SUM(1!H25:H27)&lt;1!H28,1,IF((1-OUT_1_Check!$Q$4)*SUM(1!H25:H27)&gt;1!H28,1,0)),IF(SUM(1!H25:H27)&lt;&gt;0,1,0))</f>
        <v>0</v>
      </c>
      <c r="I33" s="105">
        <f>+IF(1!I28&lt;&gt;"",IF((1+OUT_1_Check!$Q$4)*SUM(1!I25:I27)&lt;1!I28,1,IF((1-OUT_1_Check!$Q$4)*SUM(1!I25:I27)&gt;1!I28,1,0)),IF(SUM(1!I25:I27)&lt;&gt;0,1,0))</f>
        <v>0</v>
      </c>
      <c r="J33" s="105">
        <f>+IF(1!J28&lt;&gt;"",IF((1+OUT_1_Check!$Q$4)*SUM(1!J25:J27)&lt;1!J28,1,IF((1-OUT_1_Check!$Q$4)*SUM(1!J25:J27)&gt;1!J28,1,0)),IF(SUM(1!J25:J27)&lt;&gt;0,1,0))</f>
        <v>0</v>
      </c>
      <c r="K33" s="105">
        <f>+IF(1!L28&lt;&gt;"",IF((1+OUT_1_Check!$Q$4)*SUM(1!L25:L27)&lt;1!L28,1,IF((1-OUT_1_Check!$Q$4)*SUM(1!L25:L27)&gt;1!L28,1,0)),IF(SUM(1!L25:L27)&lt;&gt;0,1,0))</f>
        <v>0</v>
      </c>
      <c r="L33" s="105">
        <f>+IF(1!M28&lt;&gt;"",IF((1+OUT_1_Check!$Q$4)*SUM(1!M25:M27)&lt;1!M28,1,IF((1-OUT_1_Check!$Q$4)*SUM(1!M25:M27)&gt;1!M28,1,0)),IF(SUM(1!M25:M27)&lt;&gt;0,1,0))</f>
        <v>0</v>
      </c>
      <c r="M33" s="105">
        <f>+IF(1!N28&lt;&gt;"",IF((1+OUT_1_Check!$Q$4)*SUM(1!N25:N27)&lt;1!N28,1,IF((1-OUT_1_Check!$Q$4)*SUM(1!N25:N27)&gt;1!N28,1,0)),IF(SUM(1!N25:N27)&lt;&gt;0,1,0))</f>
        <v>0</v>
      </c>
      <c r="N33" s="105">
        <f>+IF(1!P28&lt;&gt;"",IF((1+OUT_1_Check!$Q$4)*SUM(1!P25:P27)&lt;1!P28,1,IF((1-OUT_1_Check!$Q$4)*SUM(1!P25:P27)&gt;1!P28,1,0)),IF(SUM(1!P25:P27)&lt;&gt;0,1,0))</f>
        <v>0</v>
      </c>
      <c r="O33" s="105">
        <f>+IF(1!Q28&lt;&gt;"",IF((1+OUT_1_Check!$Q$4)*SUM(1!Q25:Q27)&lt;1!Q28,1,IF((1-OUT_1_Check!$Q$4)*SUM(1!Q25:Q27)&gt;1!Q28,1,0)),IF(SUM(1!Q25:Q27)&lt;&gt;0,1,0))</f>
        <v>0</v>
      </c>
      <c r="P33" s="105">
        <f>+IF(1!R28&lt;&gt;"",IF((1+OUT_1_Check!$Q$4)*SUM(1!R25:R27)&lt;1!R28,1,IF((1-OUT_1_Check!$Q$4)*SUM(1!R25:R27)&gt;1!R28,1,0)),IF(SUM(1!R25:R27)&lt;&gt;0,1,0))</f>
        <v>0</v>
      </c>
      <c r="Q33" s="105">
        <f>+IF(1!S28&lt;&gt;"",IF((1+OUT_1_Check!$Q$4)*SUM(1!S25:S27)&lt;1!S28,1,IF((1-OUT_1_Check!$Q$4)*SUM(1!S25:S27)&gt;1!S28,1,0)),IF(SUM(1!S25:S27)&lt;&gt;0,1,0))</f>
        <v>0</v>
      </c>
      <c r="R33" s="105">
        <f>+IF(1!T28&lt;&gt;"",IF((1+OUT_1_Check!$Q$4)*SUM(1!T25:T27)&lt;1!T28,1,IF((1-OUT_1_Check!$Q$4)*SUM(1!T25:T27)&gt;1!T28,1,0)),IF(SUM(1!T25:T27)&lt;&gt;0,1,0))</f>
        <v>0</v>
      </c>
      <c r="S33" s="105">
        <f>+IF(1!U28&lt;&gt;"",IF((1+OUT_1_Check!$Q$4)*SUM(1!U25:U27)&lt;1!U28,1,IF((1-OUT_1_Check!$Q$4)*SUM(1!U25:U27)&gt;1!U28,1,0)),IF(SUM(1!U25:U27)&lt;&gt;0,1,0))</f>
        <v>0</v>
      </c>
      <c r="T33" s="105">
        <f>+IF(1!V28&lt;&gt;"",IF((1+OUT_1_Check!$Q$4)*SUM(1!V25:V27)&lt;1!V28,1,IF((1-OUT_1_Check!$Q$4)*SUM(1!V25:V27)&gt;1!V28,1,0)),IF(SUM(1!V25:V27)&lt;&gt;0,1,0))</f>
        <v>0</v>
      </c>
      <c r="U33" s="105">
        <f>+IF(1!W28&lt;&gt;"",IF((1+OUT_1_Check!$Q$4)*SUM(1!W25:W27)&lt;1!W28,1,IF((1-OUT_1_Check!$Q$4)*SUM(1!W25:W27)&gt;1!W28,1,0)),IF(SUM(1!W25:W27)&lt;&gt;0,1,0))</f>
        <v>0</v>
      </c>
      <c r="V33" s="105">
        <f>+IF(1!X28&lt;&gt;"",IF((1+OUT_1_Check!$Q$4)*SUM(1!X25:X27)&lt;1!X28,1,IF((1-OUT_1_Check!$Q$4)*SUM(1!X25:X27)&gt;1!X28,1,0)),IF(SUM(1!X25:X27)&lt;&gt;0,1,0))</f>
        <v>0</v>
      </c>
      <c r="W33" s="105">
        <f>+IF(1!Y28&lt;&gt;"",IF((1+OUT_1_Check!$Q$4)*SUM(1!Y25:Y27)&lt;1!Y28,1,IF((1-OUT_1_Check!$Q$4)*SUM(1!Y25:Y27)&gt;1!Y28,1,0)),IF(SUM(1!Y25:Y27)&lt;&gt;0,1,0))</f>
        <v>0</v>
      </c>
      <c r="X33" s="105">
        <f>+IF(1!Z28&lt;&gt;"",IF((1+OUT_1_Check!$Q$4)*SUM(1!Z25:Z27)&lt;1!Z28,1,IF((1-OUT_1_Check!$Q$4)*SUM(1!Z25:Z27)&gt;1!Z28,1,0)),IF(SUM(1!Z25:Z27)&lt;&gt;0,1,0))</f>
        <v>0</v>
      </c>
      <c r="Y33" s="105">
        <f>+IF(1!AA28&lt;&gt;"",IF((1+OUT_1_Check!$Q$4)*SUM(1!AA25:AA27)&lt;1!AA28,1,IF((1-OUT_1_Check!$Q$4)*SUM(1!AA25:AA27)&gt;1!AA28,1,0)),IF(SUM(1!AA25:AA27)&lt;&gt;0,1,0))</f>
        <v>0</v>
      </c>
      <c r="Z33" s="105">
        <f>+IF(1!AB28&lt;&gt;"",IF((1+OUT_1_Check!$Q$4)*SUM(1!AB25:AB27)&lt;1!AB28,1,IF((1-OUT_1_Check!$Q$4)*SUM(1!AB25:AB27)&gt;1!AB28,1,0)),IF(SUM(1!AB25:AB27)&lt;&gt;0,1,0))</f>
        <v>0</v>
      </c>
      <c r="AA33" s="105">
        <f>+IF(1!AC28&lt;&gt;"",IF((1+OUT_1_Check!$Q$4)*SUM(1!AC25:AC27)&lt;1!AC28,1,IF((1-OUT_1_Check!$Q$4)*SUM(1!AC25:AC27)&gt;1!AC28,1,0)),IF(SUM(1!AC25:AC27)&lt;&gt;0,1,0))</f>
        <v>0</v>
      </c>
      <c r="AB33" s="105">
        <f>+IF(1!AD28&lt;&gt;"",IF((1+OUT_1_Check!$Q$4)*SUM(1!AD25:AD27)&lt;1!AD28,1,IF((1-OUT_1_Check!$Q$4)*SUM(1!AD25:AD27)&gt;1!AD28,1,0)),IF(SUM(1!AD25:AD27)&lt;&gt;0,1,0))</f>
        <v>0</v>
      </c>
      <c r="AC33" s="105">
        <f>+IF(1!AE28&lt;&gt;"",IF((1+OUT_1_Check!$Q$4)*SUM(1!AE25:AE27)&lt;1!AE28,1,IF((1-OUT_1_Check!$Q$4)*SUM(1!AE25:AE27)&gt;1!AE28,1,0)),IF(SUM(1!AE25:AE27)&lt;&gt;0,1,0))</f>
        <v>0</v>
      </c>
      <c r="AD33" s="105">
        <f>+IF(1!AF28&lt;&gt;"",IF((1+OUT_1_Check!$Q$4)*SUM(1!AF25:AF27)&lt;1!AF28,1,IF((1-OUT_1_Check!$Q$4)*SUM(1!AF25:AF27)&gt;1!AF28,1,0)),IF(SUM(1!AF25:AF27)&lt;&gt;0,1,0))</f>
        <v>0</v>
      </c>
      <c r="AE33" s="105">
        <f>+IF(1!AG28&lt;&gt;"",IF((1+OUT_1_Check!$Q$4)*SUM(1!AG25:AG27)&lt;1!AG28,1,IF((1-OUT_1_Check!$Q$4)*SUM(1!AG25:AG27)&gt;1!AG28,1,0)),IF(SUM(1!AG25:AG27)&lt;&gt;0,1,0))</f>
        <v>0</v>
      </c>
      <c r="AF33" s="105">
        <f>+IF(1!AH28&lt;&gt;"",IF((1+OUT_1_Check!$Q$4)*SUM(1!AH25:AH27)&lt;1!AH28,1,IF((1-OUT_1_Check!$Q$4)*SUM(1!AH25:AH27)&gt;1!AH28,1,0)),IF(SUM(1!AH25:AH27)&lt;&gt;0,1,0))</f>
        <v>0</v>
      </c>
      <c r="AG33" s="105">
        <f>+IF(1!AI28&lt;&gt;"",IF((1+OUT_1_Check!$Q$4)*SUM(1!AI25:AI27)&lt;1!AI28,1,IF((1-OUT_1_Check!$Q$4)*SUM(1!AI25:AI27)&gt;1!AI28,1,0)),IF(SUM(1!AI25:AI27)&lt;&gt;0,1,0))</f>
        <v>0</v>
      </c>
      <c r="AH33" s="105">
        <f>+IF(1!AJ28&lt;&gt;"",IF((1+OUT_1_Check!$Q$4)*SUM(1!AJ25:AJ27)&lt;1!AJ28,1,IF((1-OUT_1_Check!$Q$4)*SUM(1!AJ25:AJ27)&gt;1!AJ28,1,0)),IF(SUM(1!AJ25:AJ27)&lt;&gt;0,1,0))</f>
        <v>0</v>
      </c>
      <c r="AI33" s="105">
        <f>+IF(1!AK28&lt;&gt;"",IF((1+OUT_1_Check!$Q$4)*SUM(1!AK25:AK27)&lt;1!AK28,1,IF((1-OUT_1_Check!$Q$4)*SUM(1!AK25:AK27)&gt;1!AK28,1,0)),IF(SUM(1!AK25:AK27)&lt;&gt;0,1,0))</f>
        <v>0</v>
      </c>
      <c r="AJ33" s="105">
        <f>+IF(1!AL28&lt;&gt;"",IF((1+OUT_1_Check!$Q$4)*SUM(1!AL25:AL27)&lt;1!AL28,1,IF((1-OUT_1_Check!$Q$4)*SUM(1!AL25:AL27)&gt;1!AL28,1,0)),IF(SUM(1!AL25:AL27)&lt;&gt;0,1,0))</f>
        <v>0</v>
      </c>
      <c r="AK33" s="105">
        <f>+IF(1!AM28&lt;&gt;"",IF((1+OUT_1_Check!$Q$4)*SUM(1!AM25:AM27)&lt;1!AM28,1,IF((1-OUT_1_Check!$Q$4)*SUM(1!AM25:AM27)&gt;1!AM28,1,0)),IF(SUM(1!AM25:AM27)&lt;&gt;0,1,0))</f>
        <v>0</v>
      </c>
      <c r="AL33" s="105">
        <f>+IF(1!AN28&lt;&gt;"",IF((1+OUT_1_Check!$Q$4)*SUM(1!AN25:AN27)&lt;1!AN28,1,IF((1-OUT_1_Check!$Q$4)*SUM(1!AN25:AN27)&gt;1!AN28,1,0)),IF(SUM(1!AN25:AN27)&lt;&gt;0,1,0))</f>
        <v>0</v>
      </c>
      <c r="AM33" s="105" t="e">
        <f>+IF(1!#REF!&lt;&gt;"",IF((1+OUT_1_Check!$Q$4)*SUM(1!#REF!)&lt;1!#REF!,1,IF((1-OUT_1_Check!$Q$4)*SUM(1!#REF!)&gt;1!#REF!,1,0)),IF(SUM(1!#REF!)&lt;&gt;0,1,0))</f>
        <v>#REF!</v>
      </c>
      <c r="AN33" s="105">
        <f>+IF(1!AO28&lt;&gt;"",IF((1+OUT_1_Check!$Q$4)*SUM(1!AO25:AO27)&lt;1!AO28,1,IF((1-OUT_1_Check!$Q$4)*SUM(1!AO25:AO27)&gt;1!AO28,1,0)),IF(SUM(1!AO25:AO27)&lt;&gt;0,1,0))</f>
        <v>0</v>
      </c>
      <c r="AO33" s="105">
        <f>+IF(1!AP28&lt;&gt;"",IF((1+OUT_1_Check!$Q$4)*SUM(1!AP25:AP27)&lt;1!AP28,1,IF((1-OUT_1_Check!$Q$4)*SUM(1!AP25:AP27)&gt;1!AP28,1,0)),IF(SUM(1!AP25:AP27)&lt;&gt;0,1,0))</f>
        <v>0</v>
      </c>
      <c r="AP33" s="105">
        <f>+IF(1!AQ28&lt;&gt;"",IF((1+OUT_1_Check!$Q$4)*SUM(1!AQ25:AQ27)&lt;1!AQ28,1,IF((1-OUT_1_Check!$Q$4)*SUM(1!AQ25:AQ27)&gt;1!AQ28,1,0)),IF(SUM(1!AQ25:AQ27)&lt;&gt;0,1,0))</f>
        <v>0</v>
      </c>
      <c r="AQ33" s="105">
        <f>+IF(1!AR28&lt;&gt;"",IF((1+OUT_1_Check!$Q$4)*SUM(1!AR25:AR27)&lt;1!AR28,1,IF((1-OUT_1_Check!$Q$4)*SUM(1!AR25:AR27)&gt;1!AR28,1,0)),IF(SUM(1!AR25:AR27)&lt;&gt;0,1,0))</f>
        <v>0</v>
      </c>
      <c r="AR33" s="105">
        <f>+IF(1!AS28&lt;&gt;"",IF((1+OUT_1_Check!$Q$4)*SUM(1!AS25:AS27)&lt;1!AS28,1,IF((1-OUT_1_Check!$Q$4)*SUM(1!AS25:AS27)&gt;1!AS28,1,0)),IF(SUM(1!AS25:AS27)&lt;&gt;0,1,0))</f>
        <v>0</v>
      </c>
      <c r="AS33" s="116">
        <f>+IF(1!AT28&lt;&gt;"",IF((1+OUT_1_Check!$Q$4)*SUM(1!D28:AS28)&lt;2*1!AT28,1,IF((1-OUT_1_Check!$Q$4)*SUM(1!D28:AS28)&gt;2*1!AT28,1,0)),IF(SUM(1!D28:AS28)&lt;&gt;0,1,0))</f>
        <v>0</v>
      </c>
      <c r="AT33" s="75"/>
      <c r="AU33" s="75"/>
      <c r="AW33" s="75"/>
      <c r="AX33" s="75"/>
      <c r="AY33" s="75"/>
      <c r="AZ33" s="75"/>
      <c r="BA33" s="75"/>
      <c r="BB33" s="75"/>
      <c r="BC33" s="75"/>
      <c r="BD33" s="75"/>
      <c r="BE33" s="75"/>
      <c r="BF33" s="75"/>
      <c r="BG33" s="75"/>
      <c r="BH33" s="75"/>
      <c r="BI33" s="75"/>
      <c r="BJ33" s="75"/>
      <c r="BK33" s="75"/>
      <c r="BL33" s="75"/>
      <c r="BM33" s="75"/>
      <c r="BN33" s="75"/>
    </row>
    <row r="34" spans="1:48" s="75" customFormat="1" ht="18" customHeight="1">
      <c r="A34" s="85"/>
      <c r="B34" s="87" t="s">
        <v>23</v>
      </c>
      <c r="C34" s="87"/>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19">
        <f>+IF(1!AT29&lt;&gt;"",IF(1!AT29&lt;1!AT28,1,0),IF(1!AT28&lt;&gt;0,1,0))</f>
        <v>0</v>
      </c>
      <c r="AV34" s="84"/>
    </row>
    <row r="35" spans="1:66" s="84" customFormat="1" ht="18" customHeight="1">
      <c r="A35" s="92"/>
      <c r="B35" s="93"/>
      <c r="C35" s="93"/>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75"/>
      <c r="AU35" s="75"/>
      <c r="AW35" s="75"/>
      <c r="AX35" s="75"/>
      <c r="AY35" s="75"/>
      <c r="AZ35" s="75"/>
      <c r="BA35" s="75"/>
      <c r="BB35" s="75"/>
      <c r="BC35" s="75"/>
      <c r="BD35" s="75"/>
      <c r="BE35" s="75"/>
      <c r="BF35" s="75"/>
      <c r="BG35" s="75"/>
      <c r="BH35" s="75"/>
      <c r="BI35" s="75"/>
      <c r="BJ35" s="75"/>
      <c r="BK35" s="75"/>
      <c r="BL35" s="75"/>
      <c r="BM35" s="75"/>
      <c r="BN35" s="75"/>
    </row>
    <row r="36" spans="1:66" s="84" customFormat="1" ht="18" customHeight="1">
      <c r="A36" s="85"/>
      <c r="B36" s="81" t="s">
        <v>14</v>
      </c>
      <c r="C36" s="82"/>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75"/>
      <c r="AU36" s="75"/>
      <c r="AW36" s="75"/>
      <c r="AX36" s="75"/>
      <c r="AY36" s="75"/>
      <c r="AZ36" s="75"/>
      <c r="BA36" s="75"/>
      <c r="BB36" s="75"/>
      <c r="BC36" s="75"/>
      <c r="BD36" s="75"/>
      <c r="BE36" s="75"/>
      <c r="BF36" s="75"/>
      <c r="BG36" s="75"/>
      <c r="BH36" s="75"/>
      <c r="BI36" s="75"/>
      <c r="BJ36" s="75"/>
      <c r="BK36" s="75"/>
      <c r="BL36" s="75"/>
      <c r="BM36" s="75"/>
      <c r="BN36" s="75"/>
    </row>
    <row r="37" spans="1:48" s="75" customFormat="1" ht="18" customHeight="1">
      <c r="A37" s="85"/>
      <c r="B37" s="86" t="s">
        <v>107</v>
      </c>
      <c r="C37" s="8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16">
        <f>+IF(1!AT31&lt;&gt;"",IF((1+OUT_1_Check!$Q$4)*SUM(1!D31:AS31)&lt;2*1!AT31,1,IF((1-OUT_1_Check!$Q$4)*SUM(1!D31:AS31)&gt;2*1!AT31,1,0)),IF(SUM(1!D31:AS31)&lt;&gt;0,1,0))</f>
        <v>0</v>
      </c>
      <c r="AV37" s="84"/>
    </row>
    <row r="38" spans="1:48" s="75" customFormat="1" ht="18" customHeight="1">
      <c r="A38" s="85"/>
      <c r="B38" s="86" t="s">
        <v>108</v>
      </c>
      <c r="C38" s="8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16">
        <f>+IF(1!AT32&lt;&gt;"",IF((1+OUT_1_Check!$Q$4)*SUM(1!D32:AS32)&lt;2*1!AT32,1,IF((1-OUT_1_Check!$Q$4)*SUM(1!D32:AS32)&gt;2*1!AT32,1,0)),IF(SUM(1!D32:AS32)&lt;&gt;0,1,0))</f>
        <v>0</v>
      </c>
      <c r="AV38" s="84"/>
    </row>
    <row r="39" spans="1:48" s="75" customFormat="1" ht="18" customHeight="1">
      <c r="A39" s="80"/>
      <c r="B39" s="86" t="s">
        <v>109</v>
      </c>
      <c r="C39" s="8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16">
        <f>+IF(1!AT33&lt;&gt;"",IF((1+OUT_1_Check!$Q$4)*SUM(1!D33:AS33)&lt;2*1!AT33,1,IF((1-OUT_1_Check!$Q$4)*SUM(1!D33:AS33)&gt;2*1!AT33,1,0)),IF(SUM(1!D33:AS33)&lt;&gt;0,1,0))</f>
        <v>0</v>
      </c>
      <c r="AV39" s="84"/>
    </row>
    <row r="40" spans="1:48" s="75" customFormat="1" ht="18" customHeight="1">
      <c r="A40" s="85"/>
      <c r="B40" s="87" t="s">
        <v>12</v>
      </c>
      <c r="C40" s="87"/>
      <c r="D40" s="105">
        <f>+IF(1!D34&lt;&gt;"",IF((1+OUT_1_Check!$Q$4)*SUM(1!D31:D33)&lt;1!D34,1,IF((1-OUT_1_Check!$Q$4)*SUM(1!D31:D33)&gt;1!D34,1,0)),IF(SUM(1!D31:D33)&lt;&gt;0,1,0))</f>
        <v>0</v>
      </c>
      <c r="E40" s="105">
        <f>+IF(1!E34&lt;&gt;"",IF((1+OUT_1_Check!$Q$4)*SUM(1!E31:E33)&lt;1!E34,1,IF((1-OUT_1_Check!$Q$4)*SUM(1!E31:E33)&gt;1!E34,1,0)),IF(SUM(1!E31:E33)&lt;&gt;0,1,0))</f>
        <v>0</v>
      </c>
      <c r="F40" s="105">
        <f>+IF(1!F34&lt;&gt;"",IF((1+OUT_1_Check!$Q$4)*SUM(1!F31:F33)&lt;1!F34,1,IF((1-OUT_1_Check!$Q$4)*SUM(1!F31:F33)&gt;1!F34,1,0)),IF(SUM(1!F31:F33)&lt;&gt;0,1,0))</f>
        <v>0</v>
      </c>
      <c r="G40" s="105">
        <f>+IF(1!G34&lt;&gt;"",IF((1+OUT_1_Check!$Q$4)*SUM(1!G31:G33)&lt;1!G34,1,IF((1-OUT_1_Check!$Q$4)*SUM(1!G31:G33)&gt;1!G34,1,0)),IF(SUM(1!G31:G33)&lt;&gt;0,1,0))</f>
        <v>0</v>
      </c>
      <c r="H40" s="105">
        <f>+IF(1!H34&lt;&gt;"",IF((1+OUT_1_Check!$Q$4)*SUM(1!H31:H33)&lt;1!H34,1,IF((1-OUT_1_Check!$Q$4)*SUM(1!H31:H33)&gt;1!H34,1,0)),IF(SUM(1!H31:H33)&lt;&gt;0,1,0))</f>
        <v>0</v>
      </c>
      <c r="I40" s="105">
        <f>+IF(1!I34&lt;&gt;"",IF((1+OUT_1_Check!$Q$4)*SUM(1!I31:I33)&lt;1!I34,1,IF((1-OUT_1_Check!$Q$4)*SUM(1!I31:I33)&gt;1!I34,1,0)),IF(SUM(1!I31:I33)&lt;&gt;0,1,0))</f>
        <v>0</v>
      </c>
      <c r="J40" s="105">
        <f>+IF(1!J34&lt;&gt;"",IF((1+OUT_1_Check!$Q$4)*SUM(1!J31:J33)&lt;1!J34,1,IF((1-OUT_1_Check!$Q$4)*SUM(1!J31:J33)&gt;1!J34,1,0)),IF(SUM(1!J31:J33)&lt;&gt;0,1,0))</f>
        <v>0</v>
      </c>
      <c r="K40" s="105">
        <f>+IF(1!L34&lt;&gt;"",IF((1+OUT_1_Check!$Q$4)*SUM(1!L31:L33)&lt;1!L34,1,IF((1-OUT_1_Check!$Q$4)*SUM(1!L31:L33)&gt;1!L34,1,0)),IF(SUM(1!L31:L33)&lt;&gt;0,1,0))</f>
        <v>0</v>
      </c>
      <c r="L40" s="105">
        <f>+IF(1!M34&lt;&gt;"",IF((1+OUT_1_Check!$Q$4)*SUM(1!M31:M33)&lt;1!M34,1,IF((1-OUT_1_Check!$Q$4)*SUM(1!M31:M33)&gt;1!M34,1,0)),IF(SUM(1!M31:M33)&lt;&gt;0,1,0))</f>
        <v>0</v>
      </c>
      <c r="M40" s="105">
        <f>+IF(1!N34&lt;&gt;"",IF((1+OUT_1_Check!$Q$4)*SUM(1!N31:N33)&lt;1!N34,1,IF((1-OUT_1_Check!$Q$4)*SUM(1!N31:N33)&gt;1!N34,1,0)),IF(SUM(1!N31:N33)&lt;&gt;0,1,0))</f>
        <v>0</v>
      </c>
      <c r="N40" s="105">
        <f>+IF(1!P34&lt;&gt;"",IF((1+OUT_1_Check!$Q$4)*SUM(1!P31:P33)&lt;1!P34,1,IF((1-OUT_1_Check!$Q$4)*SUM(1!P31:P33)&gt;1!P34,1,0)),IF(SUM(1!P31:P33)&lt;&gt;0,1,0))</f>
        <v>0</v>
      </c>
      <c r="O40" s="105">
        <f>+IF(1!Q34&lt;&gt;"",IF((1+OUT_1_Check!$Q$4)*SUM(1!Q31:Q33)&lt;1!Q34,1,IF((1-OUT_1_Check!$Q$4)*SUM(1!Q31:Q33)&gt;1!Q34,1,0)),IF(SUM(1!Q31:Q33)&lt;&gt;0,1,0))</f>
        <v>0</v>
      </c>
      <c r="P40" s="105">
        <f>+IF(1!R34&lt;&gt;"",IF((1+OUT_1_Check!$Q$4)*SUM(1!R31:R33)&lt;1!R34,1,IF((1-OUT_1_Check!$Q$4)*SUM(1!R31:R33)&gt;1!R34,1,0)),IF(SUM(1!R31:R33)&lt;&gt;0,1,0))</f>
        <v>0</v>
      </c>
      <c r="Q40" s="105">
        <f>+IF(1!S34&lt;&gt;"",IF((1+OUT_1_Check!$Q$4)*SUM(1!S31:S33)&lt;1!S34,1,IF((1-OUT_1_Check!$Q$4)*SUM(1!S31:S33)&gt;1!S34,1,0)),IF(SUM(1!S31:S33)&lt;&gt;0,1,0))</f>
        <v>0</v>
      </c>
      <c r="R40" s="105">
        <f>+IF(1!T34&lt;&gt;"",IF((1+OUT_1_Check!$Q$4)*SUM(1!T31:T33)&lt;1!T34,1,IF((1-OUT_1_Check!$Q$4)*SUM(1!T31:T33)&gt;1!T34,1,0)),IF(SUM(1!T31:T33)&lt;&gt;0,1,0))</f>
        <v>0</v>
      </c>
      <c r="S40" s="105">
        <f>+IF(1!U34&lt;&gt;"",IF((1+OUT_1_Check!$Q$4)*SUM(1!U31:U33)&lt;1!U34,1,IF((1-OUT_1_Check!$Q$4)*SUM(1!U31:U33)&gt;1!U34,1,0)),IF(SUM(1!U31:U33)&lt;&gt;0,1,0))</f>
        <v>0</v>
      </c>
      <c r="T40" s="105">
        <f>+IF(1!V34&lt;&gt;"",IF((1+OUT_1_Check!$Q$4)*SUM(1!V31:V33)&lt;1!V34,1,IF((1-OUT_1_Check!$Q$4)*SUM(1!V31:V33)&gt;1!V34,1,0)),IF(SUM(1!V31:V33)&lt;&gt;0,1,0))</f>
        <v>0</v>
      </c>
      <c r="U40" s="105">
        <f>+IF(1!W34&lt;&gt;"",IF((1+OUT_1_Check!$Q$4)*SUM(1!W31:W33)&lt;1!W34,1,IF((1-OUT_1_Check!$Q$4)*SUM(1!W31:W33)&gt;1!W34,1,0)),IF(SUM(1!W31:W33)&lt;&gt;0,1,0))</f>
        <v>0</v>
      </c>
      <c r="V40" s="105">
        <f>+IF(1!X34&lt;&gt;"",IF((1+OUT_1_Check!$Q$4)*SUM(1!X31:X33)&lt;1!X34,1,IF((1-OUT_1_Check!$Q$4)*SUM(1!X31:X33)&gt;1!X34,1,0)),IF(SUM(1!X31:X33)&lt;&gt;0,1,0))</f>
        <v>0</v>
      </c>
      <c r="W40" s="105">
        <f>+IF(1!Y34&lt;&gt;"",IF((1+OUT_1_Check!$Q$4)*SUM(1!Y31:Y33)&lt;1!Y34,1,IF((1-OUT_1_Check!$Q$4)*SUM(1!Y31:Y33)&gt;1!Y34,1,0)),IF(SUM(1!Y31:Y33)&lt;&gt;0,1,0))</f>
        <v>0</v>
      </c>
      <c r="X40" s="105">
        <f>+IF(1!Z34&lt;&gt;"",IF((1+OUT_1_Check!$Q$4)*SUM(1!Z31:Z33)&lt;1!Z34,1,IF((1-OUT_1_Check!$Q$4)*SUM(1!Z31:Z33)&gt;1!Z34,1,0)),IF(SUM(1!Z31:Z33)&lt;&gt;0,1,0))</f>
        <v>0</v>
      </c>
      <c r="Y40" s="105">
        <f>+IF(1!AA34&lt;&gt;"",IF((1+OUT_1_Check!$Q$4)*SUM(1!AA31:AA33)&lt;1!AA34,1,IF((1-OUT_1_Check!$Q$4)*SUM(1!AA31:AA33)&gt;1!AA34,1,0)),IF(SUM(1!AA31:AA33)&lt;&gt;0,1,0))</f>
        <v>0</v>
      </c>
      <c r="Z40" s="105">
        <f>+IF(1!AB34&lt;&gt;"",IF((1+OUT_1_Check!$Q$4)*SUM(1!AB31:AB33)&lt;1!AB34,1,IF((1-OUT_1_Check!$Q$4)*SUM(1!AB31:AB33)&gt;1!AB34,1,0)),IF(SUM(1!AB31:AB33)&lt;&gt;0,1,0))</f>
        <v>0</v>
      </c>
      <c r="AA40" s="105">
        <f>+IF(1!AC34&lt;&gt;"",IF((1+OUT_1_Check!$Q$4)*SUM(1!AC31:AC33)&lt;1!AC34,1,IF((1-OUT_1_Check!$Q$4)*SUM(1!AC31:AC33)&gt;1!AC34,1,0)),IF(SUM(1!AC31:AC33)&lt;&gt;0,1,0))</f>
        <v>0</v>
      </c>
      <c r="AB40" s="105">
        <f>+IF(1!AD34&lt;&gt;"",IF((1+OUT_1_Check!$Q$4)*SUM(1!AD31:AD33)&lt;1!AD34,1,IF((1-OUT_1_Check!$Q$4)*SUM(1!AD31:AD33)&gt;1!AD34,1,0)),IF(SUM(1!AD31:AD33)&lt;&gt;0,1,0))</f>
        <v>0</v>
      </c>
      <c r="AC40" s="105">
        <f>+IF(1!AE34&lt;&gt;"",IF((1+OUT_1_Check!$Q$4)*SUM(1!AE31:AE33)&lt;1!AE34,1,IF((1-OUT_1_Check!$Q$4)*SUM(1!AE31:AE33)&gt;1!AE34,1,0)),IF(SUM(1!AE31:AE33)&lt;&gt;0,1,0))</f>
        <v>0</v>
      </c>
      <c r="AD40" s="105">
        <f>+IF(1!AF34&lt;&gt;"",IF((1+OUT_1_Check!$Q$4)*SUM(1!AF31:AF33)&lt;1!AF34,1,IF((1-OUT_1_Check!$Q$4)*SUM(1!AF31:AF33)&gt;1!AF34,1,0)),IF(SUM(1!AF31:AF33)&lt;&gt;0,1,0))</f>
        <v>0</v>
      </c>
      <c r="AE40" s="105">
        <f>+IF(1!AG34&lt;&gt;"",IF((1+OUT_1_Check!$Q$4)*SUM(1!AG31:AG33)&lt;1!AG34,1,IF((1-OUT_1_Check!$Q$4)*SUM(1!AG31:AG33)&gt;1!AG34,1,0)),IF(SUM(1!AG31:AG33)&lt;&gt;0,1,0))</f>
        <v>0</v>
      </c>
      <c r="AF40" s="105">
        <f>+IF(1!AH34&lt;&gt;"",IF((1+OUT_1_Check!$Q$4)*SUM(1!AH31:AH33)&lt;1!AH34,1,IF((1-OUT_1_Check!$Q$4)*SUM(1!AH31:AH33)&gt;1!AH34,1,0)),IF(SUM(1!AH31:AH33)&lt;&gt;0,1,0))</f>
        <v>0</v>
      </c>
      <c r="AG40" s="105">
        <f>+IF(1!AI34&lt;&gt;"",IF((1+OUT_1_Check!$Q$4)*SUM(1!AI31:AI33)&lt;1!AI34,1,IF((1-OUT_1_Check!$Q$4)*SUM(1!AI31:AI33)&gt;1!AI34,1,0)),IF(SUM(1!AI31:AI33)&lt;&gt;0,1,0))</f>
        <v>0</v>
      </c>
      <c r="AH40" s="105">
        <f>+IF(1!AJ34&lt;&gt;"",IF((1+OUT_1_Check!$Q$4)*SUM(1!AJ31:AJ33)&lt;1!AJ34,1,IF((1-OUT_1_Check!$Q$4)*SUM(1!AJ31:AJ33)&gt;1!AJ34,1,0)),IF(SUM(1!AJ31:AJ33)&lt;&gt;0,1,0))</f>
        <v>0</v>
      </c>
      <c r="AI40" s="105">
        <f>+IF(1!AK34&lt;&gt;"",IF((1+OUT_1_Check!$Q$4)*SUM(1!AK31:AK33)&lt;1!AK34,1,IF((1-OUT_1_Check!$Q$4)*SUM(1!AK31:AK33)&gt;1!AK34,1,0)),IF(SUM(1!AK31:AK33)&lt;&gt;0,1,0))</f>
        <v>0</v>
      </c>
      <c r="AJ40" s="105">
        <f>+IF(1!AL34&lt;&gt;"",IF((1+OUT_1_Check!$Q$4)*SUM(1!AL31:AL33)&lt;1!AL34,1,IF((1-OUT_1_Check!$Q$4)*SUM(1!AL31:AL33)&gt;1!AL34,1,0)),IF(SUM(1!AL31:AL33)&lt;&gt;0,1,0))</f>
        <v>0</v>
      </c>
      <c r="AK40" s="105">
        <f>+IF(1!AM34&lt;&gt;"",IF((1+OUT_1_Check!$Q$4)*SUM(1!AM31:AM33)&lt;1!AM34,1,IF((1-OUT_1_Check!$Q$4)*SUM(1!AM31:AM33)&gt;1!AM34,1,0)),IF(SUM(1!AM31:AM33)&lt;&gt;0,1,0))</f>
        <v>0</v>
      </c>
      <c r="AL40" s="105">
        <f>+IF(1!AN34&lt;&gt;"",IF((1+OUT_1_Check!$Q$4)*SUM(1!AN31:AN33)&lt;1!AN34,1,IF((1-OUT_1_Check!$Q$4)*SUM(1!AN31:AN33)&gt;1!AN34,1,0)),IF(SUM(1!AN31:AN33)&lt;&gt;0,1,0))</f>
        <v>0</v>
      </c>
      <c r="AM40" s="105" t="e">
        <f>+IF(1!#REF!&lt;&gt;"",IF((1+OUT_1_Check!$Q$4)*SUM(1!#REF!)&lt;1!#REF!,1,IF((1-OUT_1_Check!$Q$4)*SUM(1!#REF!)&gt;1!#REF!,1,0)),IF(SUM(1!#REF!)&lt;&gt;0,1,0))</f>
        <v>#REF!</v>
      </c>
      <c r="AN40" s="105">
        <f>+IF(1!AO34&lt;&gt;"",IF((1+OUT_1_Check!$Q$4)*SUM(1!AO31:AO33)&lt;1!AO34,1,IF((1-OUT_1_Check!$Q$4)*SUM(1!AO31:AO33)&gt;1!AO34,1,0)),IF(SUM(1!AO31:AO33)&lt;&gt;0,1,0))</f>
        <v>0</v>
      </c>
      <c r="AO40" s="105">
        <f>+IF(1!AP34&lt;&gt;"",IF((1+OUT_1_Check!$Q$4)*SUM(1!AP31:AP33)&lt;1!AP34,1,IF((1-OUT_1_Check!$Q$4)*SUM(1!AP31:AP33)&gt;1!AP34,1,0)),IF(SUM(1!AP31:AP33)&lt;&gt;0,1,0))</f>
        <v>0</v>
      </c>
      <c r="AP40" s="105">
        <f>+IF(1!AQ34&lt;&gt;"",IF((1+OUT_1_Check!$Q$4)*SUM(1!AQ31:AQ33)&lt;1!AQ34,1,IF((1-OUT_1_Check!$Q$4)*SUM(1!AQ31:AQ33)&gt;1!AQ34,1,0)),IF(SUM(1!AQ31:AQ33)&lt;&gt;0,1,0))</f>
        <v>0</v>
      </c>
      <c r="AQ40" s="105">
        <f>+IF(1!AR34&lt;&gt;"",IF((1+OUT_1_Check!$Q$4)*SUM(1!AR31:AR33)&lt;1!AR34,1,IF((1-OUT_1_Check!$Q$4)*SUM(1!AR31:AR33)&gt;1!AR34,1,0)),IF(SUM(1!AR31:AR33)&lt;&gt;0,1,0))</f>
        <v>0</v>
      </c>
      <c r="AR40" s="105">
        <f>+IF(1!AS34&lt;&gt;"",IF((1+OUT_1_Check!$Q$4)*SUM(1!AS31:AS33)&lt;1!AS34,1,IF((1-OUT_1_Check!$Q$4)*SUM(1!AS31:AS33)&gt;1!AS34,1,0)),IF(SUM(1!AS31:AS33)&lt;&gt;0,1,0))</f>
        <v>0</v>
      </c>
      <c r="AS40" s="116">
        <f>+IF(1!AT34&lt;&gt;"",IF((1+OUT_1_Check!$Q$4)*SUM(1!D34:AS34)&lt;2*1!AT34,1,IF((1-OUT_1_Check!$Q$4)*SUM(1!D34:AS34)&gt;2*1!AT34,1,0)),IF(SUM(1!D34:AS34)&lt;&gt;0,1,0))</f>
        <v>0</v>
      </c>
      <c r="AV40" s="84"/>
    </row>
    <row r="41" spans="1:48" s="75" customFormat="1" ht="18" customHeight="1">
      <c r="A41" s="85"/>
      <c r="B41" s="87" t="s">
        <v>23</v>
      </c>
      <c r="C41" s="87"/>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19">
        <f>+IF(1!AT35&lt;&gt;"",IF(1!AT35&lt;1!AT34,1,0),IF(1!AT34&lt;&gt;0,1,0))</f>
        <v>0</v>
      </c>
      <c r="AV41" s="84"/>
    </row>
    <row r="42" spans="1:48" s="75" customFormat="1" ht="18" customHeight="1">
      <c r="A42" s="85"/>
      <c r="B42" s="87"/>
      <c r="C42" s="87"/>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V42" s="84"/>
    </row>
    <row r="43" spans="1:48" s="75" customFormat="1" ht="18" customHeight="1">
      <c r="A43" s="85"/>
      <c r="B43" s="87" t="s">
        <v>15</v>
      </c>
      <c r="C43" s="87"/>
      <c r="D43" s="113">
        <f>+IF(1!D36&lt;&gt;"",IF((1+OUT_1_Check!$Q$4)*SUM(1!D34,1!D28)&lt;1!D36,1,IF((1-OUT_1_Check!$Q$4)*SUM(1!D34,1!D28)&gt;1!D36,1,0)),IF(SUM(1!D34,1!D28)&lt;&gt;0,1,0))</f>
        <v>0</v>
      </c>
      <c r="E43" s="113">
        <f>+IF(1!E36&lt;&gt;"",IF((1+OUT_1_Check!$Q$4)*SUM(1!E34,1!E28)&lt;1!E36,1,IF((1-OUT_1_Check!$Q$4)*SUM(1!E34,1!E28)&gt;1!E36,1,0)),IF(SUM(1!E34,1!E28)&lt;&gt;0,1,0))</f>
        <v>0</v>
      </c>
      <c r="F43" s="113">
        <f>+IF(1!F36&lt;&gt;"",IF((1+OUT_1_Check!$Q$4)*SUM(1!F34,1!F28)&lt;1!F36,1,IF((1-OUT_1_Check!$Q$4)*SUM(1!F34,1!F28)&gt;1!F36,1,0)),IF(SUM(1!F34,1!F28)&lt;&gt;0,1,0))</f>
        <v>0</v>
      </c>
      <c r="G43" s="113">
        <f>+IF(1!G36&lt;&gt;"",IF((1+OUT_1_Check!$Q$4)*SUM(1!G34,1!G28)&lt;1!G36,1,IF((1-OUT_1_Check!$Q$4)*SUM(1!G34,1!G28)&gt;1!G36,1,0)),IF(SUM(1!G34,1!G28)&lt;&gt;0,1,0))</f>
        <v>0</v>
      </c>
      <c r="H43" s="113">
        <f>+IF(1!H36&lt;&gt;"",IF((1+OUT_1_Check!$Q$4)*SUM(1!H34,1!H28)&lt;1!H36,1,IF((1-OUT_1_Check!$Q$4)*SUM(1!H34,1!H28)&gt;1!H36,1,0)),IF(SUM(1!H34,1!H28)&lt;&gt;0,1,0))</f>
        <v>0</v>
      </c>
      <c r="I43" s="113">
        <f>+IF(1!I36&lt;&gt;"",IF((1+OUT_1_Check!$Q$4)*SUM(1!I34,1!I28)&lt;1!I36,1,IF((1-OUT_1_Check!$Q$4)*SUM(1!I34,1!I28)&gt;1!I36,1,0)),IF(SUM(1!I34,1!I28)&lt;&gt;0,1,0))</f>
        <v>0</v>
      </c>
      <c r="J43" s="113">
        <f>+IF(1!J36&lt;&gt;"",IF((1+OUT_1_Check!$Q$4)*SUM(1!J34,1!J28)&lt;1!J36,1,IF((1-OUT_1_Check!$Q$4)*SUM(1!J34,1!J28)&gt;1!J36,1,0)),IF(SUM(1!J34,1!J28)&lt;&gt;0,1,0))</f>
        <v>0</v>
      </c>
      <c r="K43" s="113">
        <f>+IF(1!L36&lt;&gt;"",IF((1+OUT_1_Check!$Q$4)*SUM(1!L34,1!L28)&lt;1!L36,1,IF((1-OUT_1_Check!$Q$4)*SUM(1!L34,1!L28)&gt;1!L36,1,0)),IF(SUM(1!L34,1!L28)&lt;&gt;0,1,0))</f>
        <v>0</v>
      </c>
      <c r="L43" s="113">
        <f>+IF(1!M36&lt;&gt;"",IF((1+OUT_1_Check!$Q$4)*SUM(1!M34,1!M28)&lt;1!M36,1,IF((1-OUT_1_Check!$Q$4)*SUM(1!M34,1!M28)&gt;1!M36,1,0)),IF(SUM(1!M34,1!M28)&lt;&gt;0,1,0))</f>
        <v>0</v>
      </c>
      <c r="M43" s="113">
        <f>+IF(1!N36&lt;&gt;"",IF((1+OUT_1_Check!$Q$4)*SUM(1!N34,1!N28)&lt;1!N36,1,IF((1-OUT_1_Check!$Q$4)*SUM(1!N34,1!N28)&gt;1!N36,1,0)),IF(SUM(1!N34,1!N28)&lt;&gt;0,1,0))</f>
        <v>0</v>
      </c>
      <c r="N43" s="113">
        <f>+IF(1!P36&lt;&gt;"",IF((1+OUT_1_Check!$Q$4)*SUM(1!P34,1!P28)&lt;1!P36,1,IF((1-OUT_1_Check!$Q$4)*SUM(1!P34,1!P28)&gt;1!P36,1,0)),IF(SUM(1!P34,1!P28)&lt;&gt;0,1,0))</f>
        <v>0</v>
      </c>
      <c r="O43" s="113">
        <f>+IF(1!Q36&lt;&gt;"",IF((1+OUT_1_Check!$Q$4)*SUM(1!Q34,1!Q28)&lt;1!Q36,1,IF((1-OUT_1_Check!$Q$4)*SUM(1!Q34,1!Q28)&gt;1!Q36,1,0)),IF(SUM(1!Q34,1!Q28)&lt;&gt;0,1,0))</f>
        <v>0</v>
      </c>
      <c r="P43" s="113">
        <f>+IF(1!R36&lt;&gt;"",IF((1+OUT_1_Check!$Q$4)*SUM(1!R34,1!R28)&lt;1!R36,1,IF((1-OUT_1_Check!$Q$4)*SUM(1!R34,1!R28)&gt;1!R36,1,0)),IF(SUM(1!R34,1!R28)&lt;&gt;0,1,0))</f>
        <v>0</v>
      </c>
      <c r="Q43" s="113">
        <f>+IF(1!S36&lt;&gt;"",IF((1+OUT_1_Check!$Q$4)*SUM(1!S34,1!S28)&lt;1!S36,1,IF((1-OUT_1_Check!$Q$4)*SUM(1!S34,1!S28)&gt;1!S36,1,0)),IF(SUM(1!S34,1!S28)&lt;&gt;0,1,0))</f>
        <v>0</v>
      </c>
      <c r="R43" s="113">
        <f>+IF(1!T36&lt;&gt;"",IF((1+OUT_1_Check!$Q$4)*SUM(1!T34,1!T28)&lt;1!T36,1,IF((1-OUT_1_Check!$Q$4)*SUM(1!T34,1!T28)&gt;1!T36,1,0)),IF(SUM(1!T34,1!T28)&lt;&gt;0,1,0))</f>
        <v>0</v>
      </c>
      <c r="S43" s="113">
        <f>+IF(1!U36&lt;&gt;"",IF((1+OUT_1_Check!$Q$4)*SUM(1!U34,1!U28)&lt;1!U36,1,IF((1-OUT_1_Check!$Q$4)*SUM(1!U34,1!U28)&gt;1!U36,1,0)),IF(SUM(1!U34,1!U28)&lt;&gt;0,1,0))</f>
        <v>0</v>
      </c>
      <c r="T43" s="113">
        <f>+IF(1!V36&lt;&gt;"",IF((1+OUT_1_Check!$Q$4)*SUM(1!V34,1!V28)&lt;1!V36,1,IF((1-OUT_1_Check!$Q$4)*SUM(1!V34,1!V28)&gt;1!V36,1,0)),IF(SUM(1!V34,1!V28)&lt;&gt;0,1,0))</f>
        <v>0</v>
      </c>
      <c r="U43" s="113">
        <f>+IF(1!W36&lt;&gt;"",IF((1+OUT_1_Check!$Q$4)*SUM(1!W34,1!W28)&lt;1!W36,1,IF((1-OUT_1_Check!$Q$4)*SUM(1!W34,1!W28)&gt;1!W36,1,0)),IF(SUM(1!W34,1!W28)&lt;&gt;0,1,0))</f>
        <v>0</v>
      </c>
      <c r="V43" s="113">
        <f>+IF(1!X36&lt;&gt;"",IF((1+OUT_1_Check!$Q$4)*SUM(1!X34,1!X28)&lt;1!X36,1,IF((1-OUT_1_Check!$Q$4)*SUM(1!X34,1!X28)&gt;1!X36,1,0)),IF(SUM(1!X34,1!X28)&lt;&gt;0,1,0))</f>
        <v>0</v>
      </c>
      <c r="W43" s="113">
        <f>+IF(1!Y36&lt;&gt;"",IF((1+OUT_1_Check!$Q$4)*SUM(1!Y34,1!Y28)&lt;1!Y36,1,IF((1-OUT_1_Check!$Q$4)*SUM(1!Y34,1!Y28)&gt;1!Y36,1,0)),IF(SUM(1!Y34,1!Y28)&lt;&gt;0,1,0))</f>
        <v>0</v>
      </c>
      <c r="X43" s="113">
        <f>+IF(1!Z36&lt;&gt;"",IF((1+OUT_1_Check!$Q$4)*SUM(1!Z34,1!Z28)&lt;1!Z36,1,IF((1-OUT_1_Check!$Q$4)*SUM(1!Z34,1!Z28)&gt;1!Z36,1,0)),IF(SUM(1!Z34,1!Z28)&lt;&gt;0,1,0))</f>
        <v>0</v>
      </c>
      <c r="Y43" s="113">
        <f>+IF(1!AA36&lt;&gt;"",IF((1+OUT_1_Check!$Q$4)*SUM(1!AA34,1!AA28)&lt;1!AA36,1,IF((1-OUT_1_Check!$Q$4)*SUM(1!AA34,1!AA28)&gt;1!AA36,1,0)),IF(SUM(1!AA34,1!AA28)&lt;&gt;0,1,0))</f>
        <v>0</v>
      </c>
      <c r="Z43" s="113">
        <f>+IF(1!AB36&lt;&gt;"",IF((1+OUT_1_Check!$Q$4)*SUM(1!AB34,1!AB28)&lt;1!AB36,1,IF((1-OUT_1_Check!$Q$4)*SUM(1!AB34,1!AB28)&gt;1!AB36,1,0)),IF(SUM(1!AB34,1!AB28)&lt;&gt;0,1,0))</f>
        <v>0</v>
      </c>
      <c r="AA43" s="113">
        <f>+IF(1!AC36&lt;&gt;"",IF((1+OUT_1_Check!$Q$4)*SUM(1!AC34,1!AC28)&lt;1!AC36,1,IF((1-OUT_1_Check!$Q$4)*SUM(1!AC34,1!AC28)&gt;1!AC36,1,0)),IF(SUM(1!AC34,1!AC28)&lt;&gt;0,1,0))</f>
        <v>0</v>
      </c>
      <c r="AB43" s="113">
        <f>+IF(1!AD36&lt;&gt;"",IF((1+OUT_1_Check!$Q$4)*SUM(1!AD34,1!AD28)&lt;1!AD36,1,IF((1-OUT_1_Check!$Q$4)*SUM(1!AD34,1!AD28)&gt;1!AD36,1,0)),IF(SUM(1!AD34,1!AD28)&lt;&gt;0,1,0))</f>
        <v>0</v>
      </c>
      <c r="AC43" s="113">
        <f>+IF(1!AE36&lt;&gt;"",IF((1+OUT_1_Check!$Q$4)*SUM(1!AE34,1!AE28)&lt;1!AE36,1,IF((1-OUT_1_Check!$Q$4)*SUM(1!AE34,1!AE28)&gt;1!AE36,1,0)),IF(SUM(1!AE34,1!AE28)&lt;&gt;0,1,0))</f>
        <v>0</v>
      </c>
      <c r="AD43" s="113">
        <f>+IF(1!AF36&lt;&gt;"",IF((1+OUT_1_Check!$Q$4)*SUM(1!AF34,1!AF28)&lt;1!AF36,1,IF((1-OUT_1_Check!$Q$4)*SUM(1!AF34,1!AF28)&gt;1!AF36,1,0)),IF(SUM(1!AF34,1!AF28)&lt;&gt;0,1,0))</f>
        <v>0</v>
      </c>
      <c r="AE43" s="113">
        <f>+IF(1!AG36&lt;&gt;"",IF((1+OUT_1_Check!$Q$4)*SUM(1!AG34,1!AG28)&lt;1!AG36,1,IF((1-OUT_1_Check!$Q$4)*SUM(1!AG34,1!AG28)&gt;1!AG36,1,0)),IF(SUM(1!AG34,1!AG28)&lt;&gt;0,1,0))</f>
        <v>0</v>
      </c>
      <c r="AF43" s="113">
        <f>+IF(1!AH36&lt;&gt;"",IF((1+OUT_1_Check!$Q$4)*SUM(1!AH34,1!AH28)&lt;1!AH36,1,IF((1-OUT_1_Check!$Q$4)*SUM(1!AH34,1!AH28)&gt;1!AH36,1,0)),IF(SUM(1!AH34,1!AH28)&lt;&gt;0,1,0))</f>
        <v>0</v>
      </c>
      <c r="AG43" s="113">
        <f>+IF(1!AI36&lt;&gt;"",IF((1+OUT_1_Check!$Q$4)*SUM(1!AI34,1!AI28)&lt;1!AI36,1,IF((1-OUT_1_Check!$Q$4)*SUM(1!AI34,1!AI28)&gt;1!AI36,1,0)),IF(SUM(1!AI34,1!AI28)&lt;&gt;0,1,0))</f>
        <v>0</v>
      </c>
      <c r="AH43" s="113">
        <f>+IF(1!AJ36&lt;&gt;"",IF((1+OUT_1_Check!$Q$4)*SUM(1!AJ34,1!AJ28)&lt;1!AJ36,1,IF((1-OUT_1_Check!$Q$4)*SUM(1!AJ34,1!AJ28)&gt;1!AJ36,1,0)),IF(SUM(1!AJ34,1!AJ28)&lt;&gt;0,1,0))</f>
        <v>0</v>
      </c>
      <c r="AI43" s="113">
        <f>+IF(1!AK36&lt;&gt;"",IF((1+OUT_1_Check!$Q$4)*SUM(1!AK34,1!AK28)&lt;1!AK36,1,IF((1-OUT_1_Check!$Q$4)*SUM(1!AK34,1!AK28)&gt;1!AK36,1,0)),IF(SUM(1!AK34,1!AK28)&lt;&gt;0,1,0))</f>
        <v>0</v>
      </c>
      <c r="AJ43" s="113">
        <f>+IF(1!AL36&lt;&gt;"",IF((1+OUT_1_Check!$Q$4)*SUM(1!AL34,1!AL28)&lt;1!AL36,1,IF((1-OUT_1_Check!$Q$4)*SUM(1!AL34,1!AL28)&gt;1!AL36,1,0)),IF(SUM(1!AL34,1!AL28)&lt;&gt;0,1,0))</f>
        <v>0</v>
      </c>
      <c r="AK43" s="113">
        <f>+IF(1!AM36&lt;&gt;"",IF((1+OUT_1_Check!$Q$4)*SUM(1!AM34,1!AM28)&lt;1!AM36,1,IF((1-OUT_1_Check!$Q$4)*SUM(1!AM34,1!AM28)&gt;1!AM36,1,0)),IF(SUM(1!AM34,1!AM28)&lt;&gt;0,1,0))</f>
        <v>0</v>
      </c>
      <c r="AL43" s="113">
        <f>+IF(1!AN36&lt;&gt;"",IF((1+OUT_1_Check!$Q$4)*SUM(1!AN34,1!AN28)&lt;1!AN36,1,IF((1-OUT_1_Check!$Q$4)*SUM(1!AN34,1!AN28)&gt;1!AN36,1,0)),IF(SUM(1!AN34,1!AN28)&lt;&gt;0,1,0))</f>
        <v>0</v>
      </c>
      <c r="AM43" s="113" t="e">
        <f>+IF(1!#REF!&lt;&gt;"",IF((1+OUT_1_Check!$Q$4)*SUM(1!#REF!,1!#REF!)&lt;1!#REF!,1,IF((1-OUT_1_Check!$Q$4)*SUM(1!#REF!,1!#REF!)&gt;1!#REF!,1,0)),IF(SUM(1!#REF!,1!#REF!)&lt;&gt;0,1,0))</f>
        <v>#REF!</v>
      </c>
      <c r="AN43" s="113">
        <f>+IF(1!AO36&lt;&gt;"",IF((1+OUT_1_Check!$Q$4)*SUM(1!AO34,1!AO28)&lt;1!AO36,1,IF((1-OUT_1_Check!$Q$4)*SUM(1!AO34,1!AO28)&gt;1!AO36,1,0)),IF(SUM(1!AO34,1!AO28)&lt;&gt;0,1,0))</f>
        <v>0</v>
      </c>
      <c r="AO43" s="113">
        <f>+IF(1!AP36&lt;&gt;"",IF((1+OUT_1_Check!$Q$4)*SUM(1!AP34,1!AP28)&lt;1!AP36,1,IF((1-OUT_1_Check!$Q$4)*SUM(1!AP34,1!AP28)&gt;1!AP36,1,0)),IF(SUM(1!AP34,1!AP28)&lt;&gt;0,1,0))</f>
        <v>0</v>
      </c>
      <c r="AP43" s="113">
        <f>+IF(1!AQ36&lt;&gt;"",IF((1+OUT_1_Check!$Q$4)*SUM(1!AQ34,1!AQ28)&lt;1!AQ36,1,IF((1-OUT_1_Check!$Q$4)*SUM(1!AQ34,1!AQ28)&gt;1!AQ36,1,0)),IF(SUM(1!AQ34,1!AQ28)&lt;&gt;0,1,0))</f>
        <v>0</v>
      </c>
      <c r="AQ43" s="113">
        <f>+IF(1!AR36&lt;&gt;"",IF((1+OUT_1_Check!$Q$4)*SUM(1!AR34,1!AR28)&lt;1!AR36,1,IF((1-OUT_1_Check!$Q$4)*SUM(1!AR34,1!AR28)&gt;1!AR36,1,0)),IF(SUM(1!AR34,1!AR28)&lt;&gt;0,1,0))</f>
        <v>0</v>
      </c>
      <c r="AR43" s="113">
        <f>+IF(1!AS36&lt;&gt;"",IF((1+OUT_1_Check!$Q$4)*SUM(1!AS34,1!AS28)&lt;1!AS36,1,IF((1-OUT_1_Check!$Q$4)*SUM(1!AS34,1!AS28)&gt;1!AS36,1,0)),IF(SUM(1!AS34,1!AS28)&lt;&gt;0,1,0))</f>
        <v>0</v>
      </c>
      <c r="AS43" s="116">
        <f>+IF(1!AT36&lt;&gt;"",IF((1+OUT_1_Check!$Q$4)*SUM(1!D36:AS36)&lt;2*1!AT36,1,IF((1-OUT_1_Check!$Q$4)*SUM(1!D36:AS36)&gt;2*1!AT36,1,0)),IF(SUM(1!D36:AS36)&lt;&gt;0,1,0))</f>
        <v>0</v>
      </c>
      <c r="AV43" s="84"/>
    </row>
    <row r="44" spans="1:48" s="75" customFormat="1" ht="18" customHeight="1">
      <c r="A44" s="85"/>
      <c r="B44" s="87"/>
      <c r="C44" s="87"/>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V44" s="84"/>
    </row>
    <row r="45" spans="1:48" s="75" customFormat="1" ht="18" customHeight="1">
      <c r="A45" s="92"/>
      <c r="B45" s="94" t="s">
        <v>100</v>
      </c>
      <c r="C45" s="81"/>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18"/>
      <c r="AV45" s="84"/>
    </row>
    <row r="46" spans="1:48" s="75" customFormat="1" ht="18" customHeight="1">
      <c r="A46" s="85"/>
      <c r="B46" s="87"/>
      <c r="C46" s="87"/>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V46" s="84"/>
    </row>
    <row r="47" spans="1:48" s="75" customFormat="1" ht="18" customHeight="1">
      <c r="A47" s="85"/>
      <c r="B47" s="81" t="s">
        <v>16</v>
      </c>
      <c r="C47" s="81"/>
      <c r="D47" s="115">
        <f>+IF(1!D38&lt;&gt;"",IF((1+OUT_1_Check!$Q$4)*SUM(1!D16,1!D22,1!D36,1!D37)&lt;1!D38,1,IF((1-OUT_1_Check!$Q$4)*SUM(1!D16,1!D22,1!D36)&gt;1!D38,1,0)),IF(SUM(1!D16,1!D22,1!D36)&lt;&gt;0,1,0))</f>
        <v>0</v>
      </c>
      <c r="E47" s="115">
        <f>+IF(1!E38&lt;&gt;"",IF((1+OUT_1_Check!$Q$4)*SUM(1!E16,1!E22,1!E36,1!E37)&lt;1!E38,1,IF((1-OUT_1_Check!$Q$4)*SUM(1!E16,1!E22,1!E36)&gt;1!E38,1,0)),IF(SUM(1!E16,1!E22,1!E36)&lt;&gt;0,1,0))</f>
        <v>0</v>
      </c>
      <c r="F47" s="115">
        <f>+IF(1!F38&lt;&gt;"",IF((1+OUT_1_Check!$Q$4)*SUM(1!F16,1!F22,1!F36,1!F37)&lt;1!F38,1,IF((1-OUT_1_Check!$Q$4)*SUM(1!F16,1!F22,1!F36)&gt;1!F38,1,0)),IF(SUM(1!F16,1!F22,1!F36)&lt;&gt;0,1,0))</f>
        <v>0</v>
      </c>
      <c r="G47" s="115">
        <f>+IF(1!G38&lt;&gt;"",IF((1+OUT_1_Check!$Q$4)*SUM(1!G16,1!G22,1!G36,1!G37)&lt;1!G38,1,IF((1-OUT_1_Check!$Q$4)*SUM(1!G16,1!G22,1!G36)&gt;1!G38,1,0)),IF(SUM(1!G16,1!G22,1!G36)&lt;&gt;0,1,0))</f>
        <v>0</v>
      </c>
      <c r="H47" s="115">
        <f>+IF(1!H38&lt;&gt;"",IF((1+OUT_1_Check!$Q$4)*SUM(1!H16,1!H22,1!H36,1!H37)&lt;1!H38,1,IF((1-OUT_1_Check!$Q$4)*SUM(1!H16,1!H22,1!H36)&gt;1!H38,1,0)),IF(SUM(1!H16,1!H22,1!H36)&lt;&gt;0,1,0))</f>
        <v>0</v>
      </c>
      <c r="I47" s="115">
        <f>+IF(1!I38&lt;&gt;"",IF((1+OUT_1_Check!$Q$4)*SUM(1!I16,1!I22,1!I36,1!I37)&lt;1!I38,1,IF((1-OUT_1_Check!$Q$4)*SUM(1!I16,1!I22,1!I36)&gt;1!I38,1,0)),IF(SUM(1!I16,1!I22,1!I36)&lt;&gt;0,1,0))</f>
        <v>0</v>
      </c>
      <c r="J47" s="115">
        <f>+IF(1!J38&lt;&gt;"",IF((1+OUT_1_Check!$Q$4)*SUM(1!J16,1!J22,1!J36,1!J37)&lt;1!J38,1,IF((1-OUT_1_Check!$Q$4)*SUM(1!J16,1!J22,1!J36)&gt;1!J38,1,0)),IF(SUM(1!J16,1!J22,1!J36)&lt;&gt;0,1,0))</f>
        <v>0</v>
      </c>
      <c r="K47" s="115">
        <f>+IF(1!L38&lt;&gt;"",IF((1+OUT_1_Check!$Q$4)*SUM(1!L16,1!L22,1!L36,1!L37)&lt;1!L38,1,IF((1-OUT_1_Check!$Q$4)*SUM(1!L16,1!L22,1!L36)&gt;1!L38,1,0)),IF(SUM(1!L16,1!L22,1!L36)&lt;&gt;0,1,0))</f>
        <v>0</v>
      </c>
      <c r="L47" s="115">
        <f>+IF(1!M38&lt;&gt;"",IF((1+OUT_1_Check!$Q$4)*SUM(1!M16,1!M22,1!M36,1!M37)&lt;1!M38,1,IF((1-OUT_1_Check!$Q$4)*SUM(1!M16,1!M22,1!M36)&gt;1!M38,1,0)),IF(SUM(1!M16,1!M22,1!M36)&lt;&gt;0,1,0))</f>
        <v>0</v>
      </c>
      <c r="M47" s="115">
        <f>+IF(1!N38&lt;&gt;"",IF((1+OUT_1_Check!$Q$4)*SUM(1!N16,1!N22,1!N36,1!N37)&lt;1!N38,1,IF((1-OUT_1_Check!$Q$4)*SUM(1!N16,1!N22,1!N36)&gt;1!N38,1,0)),IF(SUM(1!N16,1!N22,1!N36)&lt;&gt;0,1,0))</f>
        <v>0</v>
      </c>
      <c r="N47" s="115">
        <f>+IF(1!P38&lt;&gt;"",IF((1+OUT_1_Check!$Q$4)*SUM(1!P16,1!P22,1!P36,1!P37)&lt;1!P38,1,IF((1-OUT_1_Check!$Q$4)*SUM(1!P16,1!P22,1!P36)&gt;1!P38,1,0)),IF(SUM(1!P16,1!P22,1!P36)&lt;&gt;0,1,0))</f>
        <v>0</v>
      </c>
      <c r="O47" s="115">
        <f>+IF(1!Q38&lt;&gt;"",IF((1+OUT_1_Check!$Q$4)*SUM(1!Q16,1!Q22,1!Q36,1!Q37)&lt;1!Q38,1,IF((1-OUT_1_Check!$Q$4)*SUM(1!Q16,1!Q22,1!Q36)&gt;1!Q38,1,0)),IF(SUM(1!Q16,1!Q22,1!Q36)&lt;&gt;0,1,0))</f>
        <v>0</v>
      </c>
      <c r="P47" s="115">
        <f>+IF(1!R38&lt;&gt;"",IF((1+OUT_1_Check!$Q$4)*SUM(1!R16,1!R22,1!R36,1!R37)&lt;1!R38,1,IF((1-OUT_1_Check!$Q$4)*SUM(1!R16,1!R22,1!R36)&gt;1!R38,1,0)),IF(SUM(1!R16,1!R22,1!R36)&lt;&gt;0,1,0))</f>
        <v>0</v>
      </c>
      <c r="Q47" s="115">
        <f>+IF(1!S38&lt;&gt;"",IF((1+OUT_1_Check!$Q$4)*SUM(1!S16,1!S22,1!S36,1!S37)&lt;1!S38,1,IF((1-OUT_1_Check!$Q$4)*SUM(1!S16,1!S22,1!S36)&gt;1!S38,1,0)),IF(SUM(1!S16,1!S22,1!S36)&lt;&gt;0,1,0))</f>
        <v>0</v>
      </c>
      <c r="R47" s="115">
        <f>+IF(1!T38&lt;&gt;"",IF((1+OUT_1_Check!$Q$4)*SUM(1!T16,1!T22,1!T36,1!T37)&lt;1!T38,1,IF((1-OUT_1_Check!$Q$4)*SUM(1!T16,1!T22,1!T36)&gt;1!T38,1,0)),IF(SUM(1!T16,1!T22,1!T36)&lt;&gt;0,1,0))</f>
        <v>0</v>
      </c>
      <c r="S47" s="115">
        <f>+IF(1!U38&lt;&gt;"",IF((1+OUT_1_Check!$Q$4)*SUM(1!U16,1!U22,1!U36,1!U37)&lt;1!U38,1,IF((1-OUT_1_Check!$Q$4)*SUM(1!U16,1!U22,1!U36)&gt;1!U38,1,0)),IF(SUM(1!U16,1!U22,1!U36)&lt;&gt;0,1,0))</f>
        <v>0</v>
      </c>
      <c r="T47" s="115">
        <f>+IF(1!V38&lt;&gt;"",IF((1+OUT_1_Check!$Q$4)*SUM(1!V16,1!V22,1!V36,1!V37)&lt;1!V38,1,IF((1-OUT_1_Check!$Q$4)*SUM(1!V16,1!V22,1!V36)&gt;1!V38,1,0)),IF(SUM(1!V16,1!V22,1!V36)&lt;&gt;0,1,0))</f>
        <v>0</v>
      </c>
      <c r="U47" s="115">
        <f>+IF(1!W38&lt;&gt;"",IF((1+OUT_1_Check!$Q$4)*SUM(1!W16,1!W22,1!W36,1!W37)&lt;1!W38,1,IF((1-OUT_1_Check!$Q$4)*SUM(1!W16,1!W22,1!W36)&gt;1!W38,1,0)),IF(SUM(1!W16,1!W22,1!W36)&lt;&gt;0,1,0))</f>
        <v>0</v>
      </c>
      <c r="V47" s="115">
        <f>+IF(1!X38&lt;&gt;"",IF((1+OUT_1_Check!$Q$4)*SUM(1!X16,1!X22,1!X36,1!X37)&lt;1!X38,1,IF((1-OUT_1_Check!$Q$4)*SUM(1!X16,1!X22,1!X36)&gt;1!X38,1,0)),IF(SUM(1!X16,1!X22,1!X36)&lt;&gt;0,1,0))</f>
        <v>0</v>
      </c>
      <c r="W47" s="115">
        <f>+IF(1!Y38&lt;&gt;"",IF((1+OUT_1_Check!$Q$4)*SUM(1!Y16,1!Y22,1!Y36,1!Y37)&lt;1!Y38,1,IF((1-OUT_1_Check!$Q$4)*SUM(1!Y16,1!Y22,1!Y36)&gt;1!Y38,1,0)),IF(SUM(1!Y16,1!Y22,1!Y36)&lt;&gt;0,1,0))</f>
        <v>0</v>
      </c>
      <c r="X47" s="115">
        <f>+IF(1!Z38&lt;&gt;"",IF((1+OUT_1_Check!$Q$4)*SUM(1!Z16,1!Z22,1!Z36,1!Z37)&lt;1!Z38,1,IF((1-OUT_1_Check!$Q$4)*SUM(1!Z16,1!Z22,1!Z36)&gt;1!Z38,1,0)),IF(SUM(1!Z16,1!Z22,1!Z36)&lt;&gt;0,1,0))</f>
        <v>0</v>
      </c>
      <c r="Y47" s="115">
        <f>+IF(1!AA38&lt;&gt;"",IF((1+OUT_1_Check!$Q$4)*SUM(1!AA16,1!AA22,1!AA36,1!AA37)&lt;1!AA38,1,IF((1-OUT_1_Check!$Q$4)*SUM(1!AA16,1!AA22,1!AA36)&gt;1!AA38,1,0)),IF(SUM(1!AA16,1!AA22,1!AA36)&lt;&gt;0,1,0))</f>
        <v>0</v>
      </c>
      <c r="Z47" s="115">
        <f>+IF(1!AB38&lt;&gt;"",IF((1+OUT_1_Check!$Q$4)*SUM(1!AB16,1!AB22,1!AB36,1!AB37)&lt;1!AB38,1,IF((1-OUT_1_Check!$Q$4)*SUM(1!AB16,1!AB22,1!AB36)&gt;1!AB38,1,0)),IF(SUM(1!AB16,1!AB22,1!AB36)&lt;&gt;0,1,0))</f>
        <v>0</v>
      </c>
      <c r="AA47" s="115">
        <f>+IF(1!AC38&lt;&gt;"",IF((1+OUT_1_Check!$Q$4)*SUM(1!AC16,1!AC22,1!AC36,1!AC37)&lt;1!AC38,1,IF((1-OUT_1_Check!$Q$4)*SUM(1!AC16,1!AC22,1!AC36)&gt;1!AC38,1,0)),IF(SUM(1!AC16,1!AC22,1!AC36)&lt;&gt;0,1,0))</f>
        <v>0</v>
      </c>
      <c r="AB47" s="115">
        <f>+IF(1!AD38&lt;&gt;"",IF((1+OUT_1_Check!$Q$4)*SUM(1!AD16,1!AD22,1!AD36,1!AD37)&lt;1!AD38,1,IF((1-OUT_1_Check!$Q$4)*SUM(1!AD16,1!AD22,1!AD36)&gt;1!AD38,1,0)),IF(SUM(1!AD16,1!AD22,1!AD36)&lt;&gt;0,1,0))</f>
        <v>0</v>
      </c>
      <c r="AC47" s="115">
        <f>+IF(1!AE38&lt;&gt;"",IF((1+OUT_1_Check!$Q$4)*SUM(1!AE16,1!AE22,1!AE36,1!AE37)&lt;1!AE38,1,IF((1-OUT_1_Check!$Q$4)*SUM(1!AE16,1!AE22,1!AE36)&gt;1!AE38,1,0)),IF(SUM(1!AE16,1!AE22,1!AE36)&lt;&gt;0,1,0))</f>
        <v>0</v>
      </c>
      <c r="AD47" s="115">
        <f>+IF(1!AF38&lt;&gt;"",IF((1+OUT_1_Check!$Q$4)*SUM(1!AF16,1!AF22,1!AF36,1!AF37)&lt;1!AF38,1,IF((1-OUT_1_Check!$Q$4)*SUM(1!AF16,1!AF22,1!AF36)&gt;1!AF38,1,0)),IF(SUM(1!AF16,1!AF22,1!AF36)&lt;&gt;0,1,0))</f>
        <v>0</v>
      </c>
      <c r="AE47" s="115">
        <f>+IF(1!AG38&lt;&gt;"",IF((1+OUT_1_Check!$Q$4)*SUM(1!AG16,1!AG22,1!AG36,1!AG37)&lt;1!AG38,1,IF((1-OUT_1_Check!$Q$4)*SUM(1!AG16,1!AG22,1!AG36)&gt;1!AG38,1,0)),IF(SUM(1!AG16,1!AG22,1!AG36)&lt;&gt;0,1,0))</f>
        <v>0</v>
      </c>
      <c r="AF47" s="115">
        <f>+IF(1!AH38&lt;&gt;"",IF((1+OUT_1_Check!$Q$4)*SUM(1!AH16,1!AH22,1!AH36,1!AH37)&lt;1!AH38,1,IF((1-OUT_1_Check!$Q$4)*SUM(1!AH16,1!AH22,1!AH36)&gt;1!AH38,1,0)),IF(SUM(1!AH16,1!AH22,1!AH36)&lt;&gt;0,1,0))</f>
        <v>0</v>
      </c>
      <c r="AG47" s="115">
        <f>+IF(1!AI38&lt;&gt;"",IF((1+OUT_1_Check!$Q$4)*SUM(1!AI16,1!AI22,1!AI36,1!AI37)&lt;1!AI38,1,IF((1-OUT_1_Check!$Q$4)*SUM(1!AI16,1!AI22,1!AI36)&gt;1!AI38,1,0)),IF(SUM(1!AI16,1!AI22,1!AI36)&lt;&gt;0,1,0))</f>
        <v>0</v>
      </c>
      <c r="AH47" s="115">
        <f>+IF(1!AJ38&lt;&gt;"",IF((1+OUT_1_Check!$Q$4)*SUM(1!AJ16,1!AJ22,1!AJ36,1!AJ37)&lt;1!AJ38,1,IF((1-OUT_1_Check!$Q$4)*SUM(1!AJ16,1!AJ22,1!AJ36)&gt;1!AJ38,1,0)),IF(SUM(1!AJ16,1!AJ22,1!AJ36)&lt;&gt;0,1,0))</f>
        <v>0</v>
      </c>
      <c r="AI47" s="115">
        <f>+IF(1!AK38&lt;&gt;"",IF((1+OUT_1_Check!$Q$4)*SUM(1!AK16,1!AK22,1!AK36,1!AK37)&lt;1!AK38,1,IF((1-OUT_1_Check!$Q$4)*SUM(1!AK16,1!AK22,1!AK36)&gt;1!AK38,1,0)),IF(SUM(1!AK16,1!AK22,1!AK36)&lt;&gt;0,1,0))</f>
        <v>0</v>
      </c>
      <c r="AJ47" s="115">
        <f>+IF(1!AL38&lt;&gt;"",IF((1+OUT_1_Check!$Q$4)*SUM(1!AL16,1!AL22,1!AL36,1!AL37)&lt;1!AL38,1,IF((1-OUT_1_Check!$Q$4)*SUM(1!AL16,1!AL22,1!AL36)&gt;1!AL38,1,0)),IF(SUM(1!AL16,1!AL22,1!AL36)&lt;&gt;0,1,0))</f>
        <v>0</v>
      </c>
      <c r="AK47" s="115">
        <f>+IF(1!AM38&lt;&gt;"",IF((1+OUT_1_Check!$Q$4)*SUM(1!AM16,1!AM22,1!AM36,1!AM37)&lt;1!AM38,1,IF((1-OUT_1_Check!$Q$4)*SUM(1!AM16,1!AM22,1!AM36)&gt;1!AM38,1,0)),IF(SUM(1!AM16,1!AM22,1!AM36)&lt;&gt;0,1,0))</f>
        <v>0</v>
      </c>
      <c r="AL47" s="115">
        <f>+IF(1!AN38&lt;&gt;"",IF((1+OUT_1_Check!$Q$4)*SUM(1!AN16,1!AN22,1!AN36,1!AN37)&lt;1!AN38,1,IF((1-OUT_1_Check!$Q$4)*SUM(1!AN16,1!AN22,1!AN36)&gt;1!AN38,1,0)),IF(SUM(1!AN16,1!AN22,1!AN36)&lt;&gt;0,1,0))</f>
        <v>0</v>
      </c>
      <c r="AM47" s="115" t="e">
        <f>+IF(1!#REF!&lt;&gt;"",IF((1+OUT_1_Check!$Q$4)*SUM(1!#REF!,1!#REF!,1!#REF!,1!#REF!)&lt;1!#REF!,1,IF((1-OUT_1_Check!$Q$4)*SUM(1!#REF!,1!#REF!,1!#REF!)&gt;1!#REF!,1,0)),IF(SUM(1!#REF!,1!#REF!,1!#REF!)&lt;&gt;0,1,0))</f>
        <v>#REF!</v>
      </c>
      <c r="AN47" s="115">
        <f>+IF(1!AO38&lt;&gt;"",IF((1+OUT_1_Check!$Q$4)*SUM(1!AO16,1!AO22,1!AO36,1!AO37)&lt;1!AO38,1,IF((1-OUT_1_Check!$Q$4)*SUM(1!AO16,1!AO22,1!AO36)&gt;1!AO38,1,0)),IF(SUM(1!AO16,1!AO22,1!AO36)&lt;&gt;0,1,0))</f>
        <v>0</v>
      </c>
      <c r="AO47" s="115">
        <f>+IF(1!AP38&lt;&gt;"",IF((1+OUT_1_Check!$Q$4)*SUM(1!AP16,1!AP22,1!AP36,1!AP37)&lt;1!AP38,1,IF((1-OUT_1_Check!$Q$4)*SUM(1!AP16,1!AP22,1!AP36)&gt;1!AP38,1,0)),IF(SUM(1!AP16,1!AP22,1!AP36)&lt;&gt;0,1,0))</f>
        <v>0</v>
      </c>
      <c r="AP47" s="115">
        <f>+IF(1!AQ38&lt;&gt;"",IF((1+OUT_1_Check!$Q$4)*SUM(1!AQ16,1!AQ22,1!AQ36,1!AQ37)&lt;1!AQ38,1,IF((1-OUT_1_Check!$Q$4)*SUM(1!AQ16,1!AQ22,1!AQ36)&gt;1!AQ38,1,0)),IF(SUM(1!AQ16,1!AQ22,1!AQ36)&lt;&gt;0,1,0))</f>
        <v>0</v>
      </c>
      <c r="AQ47" s="115">
        <f>+IF(1!AR38&lt;&gt;"",IF((1+OUT_1_Check!$Q$4)*SUM(1!AR16,1!AR22,1!AR36,1!AR37)&lt;1!AR38,1,IF((1-OUT_1_Check!$Q$4)*SUM(1!AR16,1!AR22,1!AR36)&gt;1!AR38,1,0)),IF(SUM(1!AR16,1!AR22,1!AR36)&lt;&gt;0,1,0))</f>
        <v>0</v>
      </c>
      <c r="AR47" s="115">
        <f>+IF(1!AS38&lt;&gt;"",IF((1+OUT_1_Check!$Q$4)*SUM(1!AS16,1!AS22,1!AS36,1!AS37)&lt;1!AS38,1,IF((1-OUT_1_Check!$Q$4)*SUM(1!AS16,1!AS22,1!AS36)&gt;1!AS38,1,0)),IF(SUM(1!AS16,1!AS22,1!AS36)&lt;&gt;0,1,0))</f>
        <v>0</v>
      </c>
      <c r="AS47" s="115">
        <f>+IF(1!AT38&lt;&gt;"",IF((1+OUT_1_Check!$Q$4)*SUM(1!AT16,1!AT22,1!AT36,1!AT37)&lt;1!AT38,1,IF((1-OUT_1_Check!$Q$4)*SUM(1!AT16,1!AT22,1!AT36)&gt;1!AT38,1,0)),IF(SUM(1!AT16,1!AT22,1!AT36)&lt;&gt;0,1,0))</f>
        <v>0</v>
      </c>
      <c r="AV47" s="84"/>
    </row>
    <row r="48" spans="1:48" s="75" customFormat="1" ht="18" customHeight="1">
      <c r="A48" s="85"/>
      <c r="B48" s="86" t="s">
        <v>127</v>
      </c>
      <c r="C48" s="87"/>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19">
        <f>+IF(1!AT39&lt;&gt;"",IF(1!AT39&lt;1!AT38,1,0),IF(1!AT38&lt;&gt;0,1,0))</f>
        <v>0</v>
      </c>
      <c r="AT48" s="137"/>
      <c r="AV48" s="84"/>
    </row>
    <row r="49" spans="1:48" s="75" customFormat="1" ht="18" customHeight="1">
      <c r="A49" s="92"/>
      <c r="B49" s="87"/>
      <c r="C49" s="87"/>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19"/>
      <c r="AV49" s="84"/>
    </row>
    <row r="50" spans="1:48" s="75" customFormat="1" ht="18" customHeight="1">
      <c r="A50" s="92"/>
      <c r="B50" s="81" t="s">
        <v>25</v>
      </c>
      <c r="C50" s="81"/>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V50" s="84"/>
    </row>
    <row r="51" spans="1:48" s="75" customFormat="1" ht="18" customHeight="1">
      <c r="A51" s="92"/>
      <c r="B51" s="94" t="s">
        <v>103</v>
      </c>
      <c r="C51" s="81"/>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314">
        <f>+IF(1!AT41&lt;&gt;"",IF((1+OUT_1_Check!$Q$4)*SUM(1!D41:AS41)&lt;2*1!AT41,1,IF((1-OUT_1_Check!$Q$4)*SUM(1!D41:AS41)&gt;2*1!AT41,1,0)),IF(SUM(1!D41:AS41)&lt;&gt;0,1,0))</f>
        <v>0</v>
      </c>
      <c r="AV51" s="84"/>
    </row>
    <row r="52" spans="1:48" s="75" customFormat="1" ht="18" customHeight="1">
      <c r="A52" s="95"/>
      <c r="B52" s="96" t="s">
        <v>104</v>
      </c>
      <c r="C52" s="97"/>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7">
        <f>+IF(1!AT42&lt;&gt;"",IF((1+OUT_1_Check!$Q$4)*SUM(1!D42:AS42)&lt;2*1!AT42,1,IF((1-OUT_1_Check!$Q$4)*SUM(1!D42:AS42)&gt;2*1!AT42,1,0)),IF(SUM(1!D42:AS42)&lt;&gt;0,1,0))</f>
        <v>0</v>
      </c>
      <c r="AV52" s="84"/>
    </row>
    <row r="53" spans="1:48" s="75" customFormat="1" ht="18" customHeight="1">
      <c r="A53" s="87" t="s">
        <v>84</v>
      </c>
      <c r="B53" s="87"/>
      <c r="C53" s="87"/>
      <c r="AS53" s="98"/>
      <c r="AT53" s="98"/>
      <c r="AV53" s="84"/>
    </row>
    <row r="54" spans="1:44" s="75" customFormat="1" ht="18" customHeight="1">
      <c r="A54" s="87" t="s">
        <v>85</v>
      </c>
      <c r="B54" s="87"/>
      <c r="C54" s="87"/>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row>
    <row r="55" spans="1:44" s="75" customFormat="1" ht="18" customHeight="1">
      <c r="A55" s="99" t="s">
        <v>94</v>
      </c>
      <c r="B55" s="87"/>
      <c r="C55" s="87"/>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row>
    <row r="56" spans="1:44" s="75" customFormat="1" ht="18" customHeight="1">
      <c r="A56" s="87" t="s">
        <v>97</v>
      </c>
      <c r="B56" s="87"/>
      <c r="C56" s="87"/>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row>
    <row r="57" spans="1:27" s="71" customFormat="1" ht="18" customHeight="1">
      <c r="A57" s="100"/>
      <c r="B57" s="100"/>
      <c r="C57" s="100"/>
      <c r="E57" s="101"/>
      <c r="F57" s="101"/>
      <c r="G57" s="101"/>
      <c r="H57" s="101"/>
      <c r="I57" s="101"/>
      <c r="J57" s="101"/>
      <c r="K57" s="101"/>
      <c r="L57" s="101"/>
      <c r="M57" s="101"/>
      <c r="N57" s="101"/>
      <c r="O57" s="101"/>
      <c r="P57" s="101"/>
      <c r="Q57" s="101"/>
      <c r="R57" s="101"/>
      <c r="S57" s="101"/>
      <c r="T57" s="101"/>
      <c r="U57" s="101"/>
      <c r="V57" s="101"/>
      <c r="W57" s="101"/>
      <c r="X57" s="101"/>
      <c r="Y57" s="101"/>
      <c r="Z57" s="101"/>
      <c r="AA57" s="101"/>
    </row>
    <row r="58" spans="1:27" s="71" customFormat="1" ht="18" customHeight="1">
      <c r="A58" s="100"/>
      <c r="B58" s="100"/>
      <c r="C58" s="100"/>
      <c r="E58" s="101"/>
      <c r="F58" s="101"/>
      <c r="G58" s="101"/>
      <c r="H58" s="101"/>
      <c r="I58" s="101"/>
      <c r="J58" s="101"/>
      <c r="K58" s="101"/>
      <c r="L58" s="101"/>
      <c r="M58" s="101"/>
      <c r="N58" s="101"/>
      <c r="O58" s="101"/>
      <c r="P58" s="101"/>
      <c r="Q58" s="101"/>
      <c r="R58" s="101"/>
      <c r="S58" s="101"/>
      <c r="T58" s="101"/>
      <c r="U58" s="101"/>
      <c r="V58" s="101"/>
      <c r="W58" s="101"/>
      <c r="X58" s="101"/>
      <c r="Y58" s="101"/>
      <c r="Z58" s="101"/>
      <c r="AA58" s="101"/>
    </row>
  </sheetData>
  <sheetProtection/>
  <mergeCells count="8">
    <mergeCell ref="AS12:AS13"/>
    <mergeCell ref="H12:H13"/>
    <mergeCell ref="D12:D13"/>
    <mergeCell ref="E12:E13"/>
    <mergeCell ref="F12:F13"/>
    <mergeCell ref="G12:G13"/>
    <mergeCell ref="I12:I13"/>
    <mergeCell ref="J12:AR12"/>
  </mergeCells>
  <printOptions/>
  <pageMargins left="0.75" right="0.75" top="1" bottom="1" header="0.5" footer="0.5"/>
  <pageSetup fitToHeight="1" fitToWidth="1" horizontalDpi="600" verticalDpi="600" orientation="portrait" paperSize="9" scale="27" r:id="rId1"/>
</worksheet>
</file>

<file path=xl/worksheets/sheet5.xml><?xml version="1.0" encoding="utf-8"?>
<worksheet xmlns="http://schemas.openxmlformats.org/spreadsheetml/2006/main" xmlns:r="http://schemas.openxmlformats.org/officeDocument/2006/relationships">
  <sheetPr codeName="Sheet5">
    <outlinePr summaryBelow="0" summaryRight="0"/>
  </sheetPr>
  <dimension ref="A1:AT44"/>
  <sheetViews>
    <sheetView zoomScale="55" zoomScaleNormal="55" zoomScalePageLayoutView="0" workbookViewId="0" topLeftCell="A1">
      <pane xSplit="3" ySplit="11" topLeftCell="D12"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cols>
    <col min="1" max="1" width="2.375" style="35" customWidth="1"/>
    <col min="2" max="2" width="24.75390625" style="35" customWidth="1"/>
    <col min="3" max="3" width="35.875" style="35" customWidth="1"/>
    <col min="4" max="44" width="7.25390625" style="35" customWidth="1"/>
    <col min="45" max="45" width="9.375" style="35" customWidth="1"/>
    <col min="46" max="46" width="7.25390625" style="35" customWidth="1"/>
    <col min="47" max="47" width="14.625" style="35" customWidth="1"/>
    <col min="48" max="49" width="9.125" style="35" customWidth="1"/>
    <col min="50" max="16384" width="0" style="35" hidden="1" customWidth="1"/>
  </cols>
  <sheetData>
    <row r="1" spans="1:46" s="5" customFormat="1" ht="18" customHeight="1">
      <c r="A1" s="1" t="s">
        <v>26</v>
      </c>
      <c r="B1" s="2"/>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2:46" s="5" customFormat="1" ht="24.75" customHeight="1">
      <c r="B2" s="380"/>
      <c r="C2" s="380"/>
      <c r="D2" s="397" t="s">
        <v>2</v>
      </c>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row>
    <row r="3" spans="2:46" s="5" customFormat="1" ht="24.75" customHeight="1">
      <c r="B3" s="380"/>
      <c r="C3" s="380"/>
      <c r="D3" s="397" t="s">
        <v>3</v>
      </c>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row>
    <row r="4" spans="2:46" s="5" customFormat="1" ht="24.75" customHeight="1">
      <c r="B4" s="373"/>
      <c r="C4" s="200"/>
      <c r="D4" s="199"/>
      <c r="E4" s="369"/>
      <c r="F4" s="370"/>
      <c r="G4" s="371"/>
      <c r="H4" s="371"/>
      <c r="I4" s="370"/>
      <c r="J4" s="370"/>
      <c r="K4" s="370"/>
      <c r="L4" s="370"/>
      <c r="M4" s="370"/>
      <c r="N4" s="370"/>
      <c r="O4" s="370"/>
      <c r="P4" s="368"/>
      <c r="Q4" s="368"/>
      <c r="R4" s="368"/>
      <c r="S4" s="369"/>
      <c r="T4" s="368"/>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row>
    <row r="5" spans="2:46" s="5" customFormat="1" ht="24.75" customHeight="1">
      <c r="B5" s="380"/>
      <c r="C5" s="380"/>
      <c r="D5" s="397" t="s">
        <v>60</v>
      </c>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row>
    <row r="6" spans="2:46" s="5" customFormat="1" ht="24.75" customHeight="1">
      <c r="B6" s="400" t="s">
        <v>163</v>
      </c>
      <c r="C6" s="401"/>
      <c r="D6" s="397" t="s">
        <v>151</v>
      </c>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row>
    <row r="7" spans="2:46" s="5" customFormat="1" ht="24.75" customHeight="1">
      <c r="B7" s="401"/>
      <c r="C7" s="401"/>
      <c r="D7" s="399" t="s">
        <v>4</v>
      </c>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row>
    <row r="8" spans="2:46" s="5" customFormat="1" ht="18" customHeight="1">
      <c r="B8" s="333"/>
      <c r="C8" s="333"/>
      <c r="D8" s="201"/>
      <c r="F8" s="6"/>
      <c r="G8" s="106"/>
      <c r="H8" s="106"/>
      <c r="I8" s="6"/>
      <c r="J8" s="6"/>
      <c r="K8" s="6"/>
      <c r="L8" s="6"/>
      <c r="M8" s="6"/>
      <c r="N8" s="6"/>
      <c r="O8" s="6"/>
      <c r="P8" s="3"/>
      <c r="Q8" s="3"/>
      <c r="R8" s="3"/>
      <c r="T8" s="3"/>
      <c r="U8" s="6"/>
      <c r="V8" s="6"/>
      <c r="W8" s="6"/>
      <c r="X8" s="6"/>
      <c r="Y8" s="6"/>
      <c r="Z8" s="6"/>
      <c r="AA8" s="6"/>
      <c r="AB8" s="6"/>
      <c r="AC8" s="6"/>
      <c r="AD8" s="6"/>
      <c r="AE8" s="6"/>
      <c r="AF8" s="6"/>
      <c r="AG8" s="6"/>
      <c r="AH8" s="6"/>
      <c r="AI8" s="6"/>
      <c r="AJ8" s="6"/>
      <c r="AK8" s="6"/>
      <c r="AL8" s="6"/>
      <c r="AM8" s="6"/>
      <c r="AN8" s="6"/>
      <c r="AO8" s="6"/>
      <c r="AP8" s="6"/>
      <c r="AQ8" s="6"/>
      <c r="AR8" s="6"/>
      <c r="AS8" s="319"/>
      <c r="AT8" s="319"/>
    </row>
    <row r="9" spans="1:46" s="5" customFormat="1" ht="18" customHeight="1" hidden="1">
      <c r="A9" s="200"/>
      <c r="B9" s="200"/>
      <c r="C9" s="200"/>
      <c r="D9" s="6"/>
      <c r="F9" s="6"/>
      <c r="I9" s="6"/>
      <c r="J9" s="6"/>
      <c r="K9" s="6"/>
      <c r="L9" s="6"/>
      <c r="M9" s="6"/>
      <c r="N9" s="6"/>
      <c r="O9" s="6"/>
      <c r="P9" s="3"/>
      <c r="Q9" s="3"/>
      <c r="R9" s="3"/>
      <c r="T9" s="3"/>
      <c r="U9" s="6"/>
      <c r="V9" s="6"/>
      <c r="W9" s="6"/>
      <c r="X9" s="6"/>
      <c r="Y9" s="6"/>
      <c r="Z9" s="6"/>
      <c r="AA9" s="6"/>
      <c r="AB9" s="6"/>
      <c r="AC9" s="6"/>
      <c r="AD9" s="6"/>
      <c r="AE9" s="6"/>
      <c r="AF9" s="6"/>
      <c r="AG9" s="6"/>
      <c r="AH9" s="6"/>
      <c r="AI9" s="6"/>
      <c r="AJ9" s="6"/>
      <c r="AK9" s="6"/>
      <c r="AL9" s="6"/>
      <c r="AM9" s="6"/>
      <c r="AN9" s="6"/>
      <c r="AO9" s="6"/>
      <c r="AP9" s="6"/>
      <c r="AQ9" s="6"/>
      <c r="AR9" s="6"/>
      <c r="AS9" s="6"/>
      <c r="AT9" s="6"/>
    </row>
    <row r="10" spans="1:46" s="14" customFormat="1" ht="18" customHeight="1">
      <c r="A10" s="11"/>
      <c r="B10" s="12"/>
      <c r="C10" s="12"/>
      <c r="D10" s="404" t="s">
        <v>6</v>
      </c>
      <c r="E10" s="404" t="s">
        <v>54</v>
      </c>
      <c r="F10" s="404" t="s">
        <v>7</v>
      </c>
      <c r="G10" s="404" t="s">
        <v>8</v>
      </c>
      <c r="H10" s="404" t="s">
        <v>9</v>
      </c>
      <c r="I10" s="404" t="s">
        <v>149</v>
      </c>
      <c r="J10" s="404" t="s">
        <v>150</v>
      </c>
      <c r="K10" s="404" t="s">
        <v>148</v>
      </c>
      <c r="L10" s="404" t="s">
        <v>111</v>
      </c>
      <c r="M10" s="404" t="s">
        <v>146</v>
      </c>
      <c r="N10" s="404" t="s">
        <v>112</v>
      </c>
      <c r="O10" s="404" t="s">
        <v>63</v>
      </c>
      <c r="P10" s="404" t="s">
        <v>113</v>
      </c>
      <c r="Q10" s="404" t="s">
        <v>76</v>
      </c>
      <c r="R10" s="404" t="s">
        <v>114</v>
      </c>
      <c r="S10" s="404" t="s">
        <v>64</v>
      </c>
      <c r="T10" s="404" t="s">
        <v>62</v>
      </c>
      <c r="U10" s="404" t="s">
        <v>115</v>
      </c>
      <c r="V10" s="404" t="s">
        <v>65</v>
      </c>
      <c r="W10" s="404" t="s">
        <v>66</v>
      </c>
      <c r="X10" s="404" t="s">
        <v>77</v>
      </c>
      <c r="Y10" s="404" t="s">
        <v>116</v>
      </c>
      <c r="Z10" s="404" t="s">
        <v>78</v>
      </c>
      <c r="AA10" s="404" t="s">
        <v>67</v>
      </c>
      <c r="AB10" s="404" t="s">
        <v>117</v>
      </c>
      <c r="AC10" s="404" t="s">
        <v>118</v>
      </c>
      <c r="AD10" s="404" t="s">
        <v>68</v>
      </c>
      <c r="AE10" s="404" t="s">
        <v>119</v>
      </c>
      <c r="AF10" s="404" t="s">
        <v>82</v>
      </c>
      <c r="AG10" s="404" t="s">
        <v>79</v>
      </c>
      <c r="AH10" s="404" t="s">
        <v>120</v>
      </c>
      <c r="AI10" s="404" t="s">
        <v>69</v>
      </c>
      <c r="AJ10" s="404" t="s">
        <v>70</v>
      </c>
      <c r="AK10" s="404" t="s">
        <v>147</v>
      </c>
      <c r="AL10" s="404" t="s">
        <v>71</v>
      </c>
      <c r="AM10" s="404" t="s">
        <v>121</v>
      </c>
      <c r="AN10" s="404" t="s">
        <v>83</v>
      </c>
      <c r="AO10" s="404" t="s">
        <v>72</v>
      </c>
      <c r="AP10" s="404" t="s">
        <v>73</v>
      </c>
      <c r="AQ10" s="404" t="s">
        <v>74</v>
      </c>
      <c r="AR10" s="404" t="s">
        <v>75</v>
      </c>
      <c r="AS10" s="404" t="s">
        <v>86</v>
      </c>
      <c r="AT10" s="404" t="s">
        <v>10</v>
      </c>
    </row>
    <row r="11" spans="1:46" s="14" customFormat="1" ht="27.75" customHeight="1">
      <c r="A11" s="15"/>
      <c r="B11" s="16" t="s">
        <v>5</v>
      </c>
      <c r="C11" s="36"/>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row>
    <row r="12" spans="1:46" s="14" customFormat="1" ht="30" customHeight="1">
      <c r="A12" s="19"/>
      <c r="B12" s="415" t="s">
        <v>154</v>
      </c>
      <c r="C12" s="416"/>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row>
    <row r="13" spans="1:46" s="14" customFormat="1" ht="18" customHeight="1">
      <c r="A13" s="23"/>
      <c r="B13" s="53" t="s">
        <v>107</v>
      </c>
      <c r="C13" s="24"/>
      <c r="D13" s="316">
        <v>3</v>
      </c>
      <c r="E13" s="316">
        <v>5</v>
      </c>
      <c r="F13" s="316">
        <v>0</v>
      </c>
      <c r="G13" s="316">
        <v>0</v>
      </c>
      <c r="H13" s="316">
        <v>0</v>
      </c>
      <c r="I13" s="316">
        <v>0</v>
      </c>
      <c r="J13" s="316">
        <v>0</v>
      </c>
      <c r="K13" s="316">
        <v>0</v>
      </c>
      <c r="L13" s="316">
        <v>0</v>
      </c>
      <c r="M13" s="316">
        <v>0</v>
      </c>
      <c r="N13" s="316">
        <v>0</v>
      </c>
      <c r="O13" s="316">
        <v>0</v>
      </c>
      <c r="P13" s="316">
        <v>0</v>
      </c>
      <c r="Q13" s="316">
        <v>0</v>
      </c>
      <c r="R13" s="316">
        <v>0</v>
      </c>
      <c r="S13" s="316">
        <v>0</v>
      </c>
      <c r="T13" s="316">
        <v>0</v>
      </c>
      <c r="U13" s="316">
        <v>0</v>
      </c>
      <c r="V13" s="316">
        <v>0</v>
      </c>
      <c r="W13" s="316">
        <v>0</v>
      </c>
      <c r="X13" s="316">
        <v>0</v>
      </c>
      <c r="Y13" s="316">
        <v>0</v>
      </c>
      <c r="Z13" s="316">
        <v>0</v>
      </c>
      <c r="AA13" s="316">
        <v>0</v>
      </c>
      <c r="AB13" s="316">
        <v>0</v>
      </c>
      <c r="AC13" s="316">
        <v>0</v>
      </c>
      <c r="AD13" s="316">
        <v>0</v>
      </c>
      <c r="AE13" s="316">
        <v>0</v>
      </c>
      <c r="AF13" s="316">
        <v>0</v>
      </c>
      <c r="AG13" s="316">
        <v>0</v>
      </c>
      <c r="AH13" s="316">
        <v>0</v>
      </c>
      <c r="AI13" s="316">
        <v>0</v>
      </c>
      <c r="AJ13" s="316">
        <v>0</v>
      </c>
      <c r="AK13" s="316">
        <v>0</v>
      </c>
      <c r="AL13" s="316">
        <v>0</v>
      </c>
      <c r="AM13" s="316">
        <v>0</v>
      </c>
      <c r="AN13" s="316">
        <v>0</v>
      </c>
      <c r="AO13" s="316">
        <v>0</v>
      </c>
      <c r="AP13" s="316">
        <v>6</v>
      </c>
      <c r="AQ13" s="316">
        <v>0</v>
      </c>
      <c r="AR13" s="316">
        <v>0</v>
      </c>
      <c r="AS13" s="316">
        <v>0</v>
      </c>
      <c r="AT13" s="302">
        <f>SUM(D13:AS13)</f>
        <v>14</v>
      </c>
    </row>
    <row r="14" spans="1:46" s="14" customFormat="1" ht="18" customHeight="1">
      <c r="A14" s="25"/>
      <c r="B14" s="53" t="s">
        <v>108</v>
      </c>
      <c r="C14" s="24"/>
      <c r="D14" s="316">
        <v>0</v>
      </c>
      <c r="E14" s="316">
        <v>0</v>
      </c>
      <c r="F14" s="316">
        <v>0</v>
      </c>
      <c r="G14" s="316">
        <v>0</v>
      </c>
      <c r="H14" s="316">
        <v>0</v>
      </c>
      <c r="I14" s="316">
        <v>0</v>
      </c>
      <c r="J14" s="316">
        <v>0</v>
      </c>
      <c r="K14" s="316">
        <v>0</v>
      </c>
      <c r="L14" s="316">
        <v>0</v>
      </c>
      <c r="M14" s="316">
        <v>0</v>
      </c>
      <c r="N14" s="316">
        <v>0</v>
      </c>
      <c r="O14" s="316">
        <v>0</v>
      </c>
      <c r="P14" s="316">
        <v>0</v>
      </c>
      <c r="Q14" s="316">
        <v>0</v>
      </c>
      <c r="R14" s="316">
        <v>0</v>
      </c>
      <c r="S14" s="316">
        <v>0</v>
      </c>
      <c r="T14" s="316">
        <v>0</v>
      </c>
      <c r="U14" s="316">
        <v>0</v>
      </c>
      <c r="V14" s="316">
        <v>0</v>
      </c>
      <c r="W14" s="316">
        <v>0</v>
      </c>
      <c r="X14" s="316">
        <v>0</v>
      </c>
      <c r="Y14" s="316">
        <v>0</v>
      </c>
      <c r="Z14" s="316">
        <v>0</v>
      </c>
      <c r="AA14" s="316">
        <v>0</v>
      </c>
      <c r="AB14" s="316">
        <v>0</v>
      </c>
      <c r="AC14" s="316">
        <v>0</v>
      </c>
      <c r="AD14" s="316">
        <v>0</v>
      </c>
      <c r="AE14" s="316">
        <v>0</v>
      </c>
      <c r="AF14" s="316">
        <v>0</v>
      </c>
      <c r="AG14" s="316">
        <v>0</v>
      </c>
      <c r="AH14" s="316">
        <v>0</v>
      </c>
      <c r="AI14" s="316">
        <v>0</v>
      </c>
      <c r="AJ14" s="316">
        <v>0</v>
      </c>
      <c r="AK14" s="316">
        <v>0</v>
      </c>
      <c r="AL14" s="316">
        <v>0</v>
      </c>
      <c r="AM14" s="316">
        <v>0</v>
      </c>
      <c r="AN14" s="316">
        <v>0</v>
      </c>
      <c r="AO14" s="316">
        <v>0</v>
      </c>
      <c r="AP14" s="316">
        <v>0</v>
      </c>
      <c r="AQ14" s="316">
        <v>0</v>
      </c>
      <c r="AR14" s="316">
        <v>0</v>
      </c>
      <c r="AS14" s="316">
        <v>0</v>
      </c>
      <c r="AT14" s="302">
        <f>SUM(D14:AS14)</f>
        <v>0</v>
      </c>
    </row>
    <row r="15" spans="1:46" s="14" customFormat="1" ht="18" customHeight="1">
      <c r="A15" s="25"/>
      <c r="B15" s="53" t="s">
        <v>109</v>
      </c>
      <c r="C15" s="24"/>
      <c r="D15" s="316">
        <v>6</v>
      </c>
      <c r="E15" s="316">
        <v>0</v>
      </c>
      <c r="F15" s="316">
        <v>0</v>
      </c>
      <c r="G15" s="316">
        <v>0</v>
      </c>
      <c r="H15" s="316">
        <v>0</v>
      </c>
      <c r="I15" s="316">
        <v>0</v>
      </c>
      <c r="J15" s="316">
        <v>0</v>
      </c>
      <c r="K15" s="316">
        <v>0</v>
      </c>
      <c r="L15" s="316">
        <v>0</v>
      </c>
      <c r="M15" s="316">
        <v>0</v>
      </c>
      <c r="N15" s="316">
        <v>0</v>
      </c>
      <c r="O15" s="316">
        <v>0</v>
      </c>
      <c r="P15" s="316">
        <v>0</v>
      </c>
      <c r="Q15" s="316">
        <v>0</v>
      </c>
      <c r="R15" s="316">
        <v>0</v>
      </c>
      <c r="S15" s="316">
        <v>0</v>
      </c>
      <c r="T15" s="316">
        <v>0</v>
      </c>
      <c r="U15" s="316">
        <v>0</v>
      </c>
      <c r="V15" s="316">
        <v>0</v>
      </c>
      <c r="W15" s="316">
        <v>0</v>
      </c>
      <c r="X15" s="316">
        <v>0</v>
      </c>
      <c r="Y15" s="316">
        <v>0</v>
      </c>
      <c r="Z15" s="316">
        <v>0</v>
      </c>
      <c r="AA15" s="316">
        <v>0</v>
      </c>
      <c r="AB15" s="316">
        <v>0</v>
      </c>
      <c r="AC15" s="316">
        <v>0</v>
      </c>
      <c r="AD15" s="316">
        <v>0</v>
      </c>
      <c r="AE15" s="316">
        <v>0</v>
      </c>
      <c r="AF15" s="316">
        <v>0</v>
      </c>
      <c r="AG15" s="316">
        <v>0</v>
      </c>
      <c r="AH15" s="316">
        <v>0</v>
      </c>
      <c r="AI15" s="316">
        <v>0</v>
      </c>
      <c r="AJ15" s="316">
        <v>0</v>
      </c>
      <c r="AK15" s="316">
        <v>0</v>
      </c>
      <c r="AL15" s="316">
        <v>0</v>
      </c>
      <c r="AM15" s="316">
        <v>0</v>
      </c>
      <c r="AN15" s="316">
        <v>0</v>
      </c>
      <c r="AO15" s="316">
        <v>0</v>
      </c>
      <c r="AP15" s="316">
        <v>0</v>
      </c>
      <c r="AQ15" s="316">
        <v>0</v>
      </c>
      <c r="AR15" s="316">
        <v>0</v>
      </c>
      <c r="AS15" s="316">
        <v>0</v>
      </c>
      <c r="AT15" s="302">
        <f>SUM(D15:AS15)</f>
        <v>6</v>
      </c>
    </row>
    <row r="16" spans="1:46" s="14" customFormat="1" ht="18" customHeight="1">
      <c r="A16" s="25"/>
      <c r="B16" s="24" t="s">
        <v>12</v>
      </c>
      <c r="C16" s="24"/>
      <c r="D16" s="302">
        <f aca="true" t="shared" si="0" ref="D16:AS16">+SUM(D13:D15)</f>
        <v>9</v>
      </c>
      <c r="E16" s="302">
        <f t="shared" si="0"/>
        <v>5</v>
      </c>
      <c r="F16" s="302">
        <f t="shared" si="0"/>
        <v>0</v>
      </c>
      <c r="G16" s="302">
        <f t="shared" si="0"/>
        <v>0</v>
      </c>
      <c r="H16" s="302">
        <f t="shared" si="0"/>
        <v>0</v>
      </c>
      <c r="I16" s="302">
        <f t="shared" si="0"/>
        <v>0</v>
      </c>
      <c r="J16" s="302">
        <f t="shared" si="0"/>
        <v>0</v>
      </c>
      <c r="K16" s="302">
        <f t="shared" si="0"/>
        <v>0</v>
      </c>
      <c r="L16" s="302">
        <f t="shared" si="0"/>
        <v>0</v>
      </c>
      <c r="M16" s="302">
        <f t="shared" si="0"/>
        <v>0</v>
      </c>
      <c r="N16" s="302">
        <f t="shared" si="0"/>
        <v>0</v>
      </c>
      <c r="O16" s="302">
        <f t="shared" si="0"/>
        <v>0</v>
      </c>
      <c r="P16" s="302">
        <f t="shared" si="0"/>
        <v>0</v>
      </c>
      <c r="Q16" s="302">
        <f t="shared" si="0"/>
        <v>0</v>
      </c>
      <c r="R16" s="302">
        <f t="shared" si="0"/>
        <v>0</v>
      </c>
      <c r="S16" s="302">
        <f t="shared" si="0"/>
        <v>0</v>
      </c>
      <c r="T16" s="302">
        <f t="shared" si="0"/>
        <v>0</v>
      </c>
      <c r="U16" s="302">
        <f t="shared" si="0"/>
        <v>0</v>
      </c>
      <c r="V16" s="302">
        <f t="shared" si="0"/>
        <v>0</v>
      </c>
      <c r="W16" s="302">
        <f t="shared" si="0"/>
        <v>0</v>
      </c>
      <c r="X16" s="302">
        <f t="shared" si="0"/>
        <v>0</v>
      </c>
      <c r="Y16" s="302">
        <f t="shared" si="0"/>
        <v>0</v>
      </c>
      <c r="Z16" s="302">
        <f t="shared" si="0"/>
        <v>0</v>
      </c>
      <c r="AA16" s="302">
        <f t="shared" si="0"/>
        <v>0</v>
      </c>
      <c r="AB16" s="302">
        <f t="shared" si="0"/>
        <v>0</v>
      </c>
      <c r="AC16" s="302">
        <f t="shared" si="0"/>
        <v>0</v>
      </c>
      <c r="AD16" s="302">
        <f t="shared" si="0"/>
        <v>0</v>
      </c>
      <c r="AE16" s="302">
        <f t="shared" si="0"/>
        <v>0</v>
      </c>
      <c r="AF16" s="302">
        <f t="shared" si="0"/>
        <v>0</v>
      </c>
      <c r="AG16" s="302">
        <f t="shared" si="0"/>
        <v>0</v>
      </c>
      <c r="AH16" s="302">
        <f t="shared" si="0"/>
        <v>0</v>
      </c>
      <c r="AI16" s="302">
        <f t="shared" si="0"/>
        <v>0</v>
      </c>
      <c r="AJ16" s="302">
        <f t="shared" si="0"/>
        <v>0</v>
      </c>
      <c r="AK16" s="302">
        <f t="shared" si="0"/>
        <v>0</v>
      </c>
      <c r="AL16" s="302">
        <f t="shared" si="0"/>
        <v>0</v>
      </c>
      <c r="AM16" s="302">
        <f t="shared" si="0"/>
        <v>0</v>
      </c>
      <c r="AN16" s="302">
        <f t="shared" si="0"/>
        <v>0</v>
      </c>
      <c r="AO16" s="302">
        <f t="shared" si="0"/>
        <v>0</v>
      </c>
      <c r="AP16" s="302">
        <f t="shared" si="0"/>
        <v>6</v>
      </c>
      <c r="AQ16" s="302">
        <f t="shared" si="0"/>
        <v>0</v>
      </c>
      <c r="AR16" s="302">
        <f t="shared" si="0"/>
        <v>0</v>
      </c>
      <c r="AS16" s="302">
        <f t="shared" si="0"/>
        <v>0</v>
      </c>
      <c r="AT16" s="302">
        <f>SUM(D16:AS16)</f>
        <v>20</v>
      </c>
    </row>
    <row r="17" spans="1:46" s="14" customFormat="1" ht="30" customHeight="1">
      <c r="A17" s="19"/>
      <c r="B17" s="20" t="s">
        <v>27</v>
      </c>
      <c r="C17" s="21"/>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row>
    <row r="18" spans="1:46" s="14" customFormat="1" ht="18" customHeight="1">
      <c r="A18" s="23"/>
      <c r="B18" s="53" t="s">
        <v>107</v>
      </c>
      <c r="C18" s="24"/>
      <c r="D18" s="316">
        <v>8308.76</v>
      </c>
      <c r="E18" s="316">
        <v>3062</v>
      </c>
      <c r="F18" s="316">
        <v>0</v>
      </c>
      <c r="G18" s="316">
        <v>0</v>
      </c>
      <c r="H18" s="316">
        <v>194</v>
      </c>
      <c r="I18" s="316">
        <v>0</v>
      </c>
      <c r="J18" s="316">
        <v>0</v>
      </c>
      <c r="K18" s="316">
        <v>0</v>
      </c>
      <c r="L18" s="316">
        <v>0</v>
      </c>
      <c r="M18" s="316">
        <v>0</v>
      </c>
      <c r="N18" s="316">
        <v>0</v>
      </c>
      <c r="O18" s="316">
        <v>0</v>
      </c>
      <c r="P18" s="316">
        <v>0</v>
      </c>
      <c r="Q18" s="316">
        <v>0</v>
      </c>
      <c r="R18" s="316">
        <v>0</v>
      </c>
      <c r="S18" s="316">
        <v>0</v>
      </c>
      <c r="T18" s="316">
        <v>0</v>
      </c>
      <c r="U18" s="316">
        <v>0</v>
      </c>
      <c r="V18" s="316">
        <v>0</v>
      </c>
      <c r="W18" s="316">
        <v>0</v>
      </c>
      <c r="X18" s="316">
        <v>0</v>
      </c>
      <c r="Y18" s="316">
        <v>0</v>
      </c>
      <c r="Z18" s="316">
        <v>0</v>
      </c>
      <c r="AA18" s="316">
        <v>0</v>
      </c>
      <c r="AB18" s="316">
        <v>0</v>
      </c>
      <c r="AC18" s="316">
        <v>0</v>
      </c>
      <c r="AD18" s="316">
        <v>0</v>
      </c>
      <c r="AE18" s="316">
        <v>0</v>
      </c>
      <c r="AF18" s="316">
        <v>0</v>
      </c>
      <c r="AG18" s="316">
        <v>0</v>
      </c>
      <c r="AH18" s="316">
        <v>0</v>
      </c>
      <c r="AI18" s="316">
        <v>0</v>
      </c>
      <c r="AJ18" s="316">
        <v>0</v>
      </c>
      <c r="AK18" s="316">
        <v>0</v>
      </c>
      <c r="AL18" s="316">
        <v>0</v>
      </c>
      <c r="AM18" s="316">
        <v>0</v>
      </c>
      <c r="AN18" s="316">
        <v>0</v>
      </c>
      <c r="AO18" s="316">
        <v>0</v>
      </c>
      <c r="AP18" s="316">
        <v>3629.207854101798</v>
      </c>
      <c r="AQ18" s="316">
        <v>0</v>
      </c>
      <c r="AR18" s="316">
        <v>0</v>
      </c>
      <c r="AS18" s="316">
        <v>0</v>
      </c>
      <c r="AT18" s="302">
        <f>SUM(D18:AS18)</f>
        <v>15193.967854101798</v>
      </c>
    </row>
    <row r="19" spans="1:46" s="14" customFormat="1" ht="18" customHeight="1">
      <c r="A19" s="25"/>
      <c r="B19" s="53" t="s">
        <v>108</v>
      </c>
      <c r="C19" s="24"/>
      <c r="D19" s="316">
        <v>2300</v>
      </c>
      <c r="E19" s="316">
        <v>111</v>
      </c>
      <c r="F19" s="316">
        <v>0</v>
      </c>
      <c r="G19" s="316">
        <v>0</v>
      </c>
      <c r="H19" s="316">
        <v>0</v>
      </c>
      <c r="I19" s="316">
        <v>0</v>
      </c>
      <c r="J19" s="316">
        <v>0</v>
      </c>
      <c r="K19" s="316">
        <v>0</v>
      </c>
      <c r="L19" s="316">
        <v>0</v>
      </c>
      <c r="M19" s="316">
        <v>0</v>
      </c>
      <c r="N19" s="316">
        <v>0</v>
      </c>
      <c r="O19" s="316">
        <v>0</v>
      </c>
      <c r="P19" s="316">
        <v>0</v>
      </c>
      <c r="Q19" s="316">
        <v>0</v>
      </c>
      <c r="R19" s="316">
        <v>0</v>
      </c>
      <c r="S19" s="316">
        <v>0</v>
      </c>
      <c r="T19" s="316">
        <v>0</v>
      </c>
      <c r="U19" s="316">
        <v>0</v>
      </c>
      <c r="V19" s="316">
        <v>0</v>
      </c>
      <c r="W19" s="316">
        <v>0</v>
      </c>
      <c r="X19" s="316">
        <v>0</v>
      </c>
      <c r="Y19" s="316">
        <v>0</v>
      </c>
      <c r="Z19" s="316">
        <v>0</v>
      </c>
      <c r="AA19" s="316">
        <v>0</v>
      </c>
      <c r="AB19" s="316">
        <v>0</v>
      </c>
      <c r="AC19" s="316">
        <v>0</v>
      </c>
      <c r="AD19" s="316">
        <v>0</v>
      </c>
      <c r="AE19" s="316">
        <v>0</v>
      </c>
      <c r="AF19" s="316">
        <v>0</v>
      </c>
      <c r="AG19" s="316">
        <v>0</v>
      </c>
      <c r="AH19" s="316">
        <v>0</v>
      </c>
      <c r="AI19" s="316">
        <v>0</v>
      </c>
      <c r="AJ19" s="316">
        <v>0</v>
      </c>
      <c r="AK19" s="316">
        <v>0</v>
      </c>
      <c r="AL19" s="316">
        <v>0</v>
      </c>
      <c r="AM19" s="316">
        <v>0</v>
      </c>
      <c r="AN19" s="316">
        <v>0</v>
      </c>
      <c r="AO19" s="316">
        <v>0</v>
      </c>
      <c r="AP19" s="316">
        <v>222</v>
      </c>
      <c r="AQ19" s="316">
        <v>0</v>
      </c>
      <c r="AR19" s="316">
        <v>0</v>
      </c>
      <c r="AS19" s="316">
        <v>0</v>
      </c>
      <c r="AT19" s="302">
        <f>SUM(D19:AS19)</f>
        <v>2633</v>
      </c>
    </row>
    <row r="20" spans="1:46" s="14" customFormat="1" ht="18" customHeight="1">
      <c r="A20" s="25"/>
      <c r="B20" s="53" t="s">
        <v>109</v>
      </c>
      <c r="C20" s="24"/>
      <c r="D20" s="316">
        <v>3104</v>
      </c>
      <c r="E20" s="316">
        <v>2242</v>
      </c>
      <c r="F20" s="316">
        <v>37</v>
      </c>
      <c r="G20" s="316">
        <v>0</v>
      </c>
      <c r="H20" s="316">
        <v>0</v>
      </c>
      <c r="I20" s="316">
        <v>0</v>
      </c>
      <c r="J20" s="316">
        <v>0</v>
      </c>
      <c r="K20" s="316">
        <v>0</v>
      </c>
      <c r="L20" s="316">
        <v>0</v>
      </c>
      <c r="M20" s="316">
        <v>0</v>
      </c>
      <c r="N20" s="316">
        <v>0</v>
      </c>
      <c r="O20" s="316">
        <v>0</v>
      </c>
      <c r="P20" s="316">
        <v>0</v>
      </c>
      <c r="Q20" s="316">
        <v>0</v>
      </c>
      <c r="R20" s="316">
        <v>0</v>
      </c>
      <c r="S20" s="316">
        <v>0</v>
      </c>
      <c r="T20" s="316">
        <v>0</v>
      </c>
      <c r="U20" s="316">
        <v>0</v>
      </c>
      <c r="V20" s="316">
        <v>0</v>
      </c>
      <c r="W20" s="316">
        <v>0</v>
      </c>
      <c r="X20" s="316">
        <v>0</v>
      </c>
      <c r="Y20" s="316">
        <v>0</v>
      </c>
      <c r="Z20" s="316">
        <v>0</v>
      </c>
      <c r="AA20" s="316">
        <v>0</v>
      </c>
      <c r="AB20" s="316">
        <v>0</v>
      </c>
      <c r="AC20" s="316">
        <v>0</v>
      </c>
      <c r="AD20" s="316">
        <v>0</v>
      </c>
      <c r="AE20" s="316">
        <v>0</v>
      </c>
      <c r="AF20" s="316">
        <v>0</v>
      </c>
      <c r="AG20" s="316">
        <v>0</v>
      </c>
      <c r="AH20" s="316">
        <v>0</v>
      </c>
      <c r="AI20" s="316">
        <v>0</v>
      </c>
      <c r="AJ20" s="316">
        <v>0</v>
      </c>
      <c r="AK20" s="316">
        <v>0</v>
      </c>
      <c r="AL20" s="316">
        <v>0</v>
      </c>
      <c r="AM20" s="316">
        <v>0</v>
      </c>
      <c r="AN20" s="316">
        <v>0</v>
      </c>
      <c r="AO20" s="316">
        <v>0</v>
      </c>
      <c r="AP20" s="316">
        <v>44</v>
      </c>
      <c r="AQ20" s="316">
        <v>0</v>
      </c>
      <c r="AR20" s="316">
        <v>0</v>
      </c>
      <c r="AS20" s="316">
        <v>0</v>
      </c>
      <c r="AT20" s="302">
        <f>SUM(D20:AS20)</f>
        <v>5427</v>
      </c>
    </row>
    <row r="21" spans="1:46" s="14" customFormat="1" ht="18" customHeight="1">
      <c r="A21" s="23"/>
      <c r="B21" s="24" t="s">
        <v>12</v>
      </c>
      <c r="C21" s="24"/>
      <c r="D21" s="302">
        <f aca="true" t="shared" si="1" ref="D21:AS21">+SUM(D18:D20)</f>
        <v>13712.76</v>
      </c>
      <c r="E21" s="302">
        <f t="shared" si="1"/>
        <v>5415</v>
      </c>
      <c r="F21" s="302">
        <f t="shared" si="1"/>
        <v>37</v>
      </c>
      <c r="G21" s="302">
        <f t="shared" si="1"/>
        <v>0</v>
      </c>
      <c r="H21" s="302">
        <f t="shared" si="1"/>
        <v>194</v>
      </c>
      <c r="I21" s="302">
        <f t="shared" si="1"/>
        <v>0</v>
      </c>
      <c r="J21" s="302">
        <f t="shared" si="1"/>
        <v>0</v>
      </c>
      <c r="K21" s="302">
        <f t="shared" si="1"/>
        <v>0</v>
      </c>
      <c r="L21" s="302">
        <f t="shared" si="1"/>
        <v>0</v>
      </c>
      <c r="M21" s="302">
        <f t="shared" si="1"/>
        <v>0</v>
      </c>
      <c r="N21" s="302">
        <f t="shared" si="1"/>
        <v>0</v>
      </c>
      <c r="O21" s="302">
        <f t="shared" si="1"/>
        <v>0</v>
      </c>
      <c r="P21" s="302">
        <f t="shared" si="1"/>
        <v>0</v>
      </c>
      <c r="Q21" s="302">
        <f t="shared" si="1"/>
        <v>0</v>
      </c>
      <c r="R21" s="302">
        <f t="shared" si="1"/>
        <v>0</v>
      </c>
      <c r="S21" s="302">
        <f t="shared" si="1"/>
        <v>0</v>
      </c>
      <c r="T21" s="302">
        <f t="shared" si="1"/>
        <v>0</v>
      </c>
      <c r="U21" s="302">
        <f t="shared" si="1"/>
        <v>0</v>
      </c>
      <c r="V21" s="302">
        <f t="shared" si="1"/>
        <v>0</v>
      </c>
      <c r="W21" s="302">
        <f t="shared" si="1"/>
        <v>0</v>
      </c>
      <c r="X21" s="302">
        <f t="shared" si="1"/>
        <v>0</v>
      </c>
      <c r="Y21" s="302">
        <f t="shared" si="1"/>
        <v>0</v>
      </c>
      <c r="Z21" s="302">
        <f t="shared" si="1"/>
        <v>0</v>
      </c>
      <c r="AA21" s="302">
        <f t="shared" si="1"/>
        <v>0</v>
      </c>
      <c r="AB21" s="302">
        <f t="shared" si="1"/>
        <v>0</v>
      </c>
      <c r="AC21" s="302">
        <f t="shared" si="1"/>
        <v>0</v>
      </c>
      <c r="AD21" s="302">
        <f t="shared" si="1"/>
        <v>0</v>
      </c>
      <c r="AE21" s="302">
        <f t="shared" si="1"/>
        <v>0</v>
      </c>
      <c r="AF21" s="302">
        <f t="shared" si="1"/>
        <v>0</v>
      </c>
      <c r="AG21" s="302">
        <f t="shared" si="1"/>
        <v>0</v>
      </c>
      <c r="AH21" s="302">
        <f t="shared" si="1"/>
        <v>0</v>
      </c>
      <c r="AI21" s="302">
        <f t="shared" si="1"/>
        <v>0</v>
      </c>
      <c r="AJ21" s="302">
        <f t="shared" si="1"/>
        <v>0</v>
      </c>
      <c r="AK21" s="302">
        <f t="shared" si="1"/>
        <v>0</v>
      </c>
      <c r="AL21" s="302">
        <f t="shared" si="1"/>
        <v>0</v>
      </c>
      <c r="AM21" s="302">
        <f t="shared" si="1"/>
        <v>0</v>
      </c>
      <c r="AN21" s="302">
        <f t="shared" si="1"/>
        <v>0</v>
      </c>
      <c r="AO21" s="302">
        <f t="shared" si="1"/>
        <v>0</v>
      </c>
      <c r="AP21" s="302">
        <f t="shared" si="1"/>
        <v>3895.207854101798</v>
      </c>
      <c r="AQ21" s="302">
        <f t="shared" si="1"/>
        <v>0</v>
      </c>
      <c r="AR21" s="302">
        <f t="shared" si="1"/>
        <v>0</v>
      </c>
      <c r="AS21" s="302">
        <f t="shared" si="1"/>
        <v>0</v>
      </c>
      <c r="AT21" s="302">
        <f>SUM(D21:AS21)</f>
        <v>23253.9678541018</v>
      </c>
    </row>
    <row r="22" spans="1:46" s="340" customFormat="1" ht="30" customHeight="1">
      <c r="A22" s="347"/>
      <c r="B22" s="336" t="s">
        <v>19</v>
      </c>
      <c r="C22" s="337"/>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row>
    <row r="23" spans="1:46" s="340" customFormat="1" ht="27.75" customHeight="1">
      <c r="A23" s="347"/>
      <c r="B23" s="336" t="s">
        <v>13</v>
      </c>
      <c r="C23" s="337"/>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row>
    <row r="24" spans="1:46" s="14" customFormat="1" ht="18" customHeight="1">
      <c r="A24" s="26"/>
      <c r="B24" s="53" t="s">
        <v>107</v>
      </c>
      <c r="C24" s="24"/>
      <c r="D24" s="316">
        <v>165</v>
      </c>
      <c r="E24" s="316">
        <v>520</v>
      </c>
      <c r="F24" s="316">
        <v>0</v>
      </c>
      <c r="G24" s="316">
        <v>0</v>
      </c>
      <c r="H24" s="316">
        <v>0</v>
      </c>
      <c r="I24" s="316">
        <v>0</v>
      </c>
      <c r="J24" s="316">
        <v>0</v>
      </c>
      <c r="K24" s="316">
        <v>0</v>
      </c>
      <c r="L24" s="316">
        <v>0</v>
      </c>
      <c r="M24" s="316">
        <v>0</v>
      </c>
      <c r="N24" s="316">
        <v>0</v>
      </c>
      <c r="O24" s="316">
        <v>0</v>
      </c>
      <c r="P24" s="316">
        <v>0</v>
      </c>
      <c r="Q24" s="316">
        <v>0</v>
      </c>
      <c r="R24" s="316">
        <v>0</v>
      </c>
      <c r="S24" s="316">
        <v>0</v>
      </c>
      <c r="T24" s="316">
        <v>0</v>
      </c>
      <c r="U24" s="316">
        <v>0</v>
      </c>
      <c r="V24" s="316">
        <v>0</v>
      </c>
      <c r="W24" s="316">
        <v>0</v>
      </c>
      <c r="X24" s="316">
        <v>0</v>
      </c>
      <c r="Y24" s="316">
        <v>0</v>
      </c>
      <c r="Z24" s="316">
        <v>0</v>
      </c>
      <c r="AA24" s="316">
        <v>0</v>
      </c>
      <c r="AB24" s="316">
        <v>0</v>
      </c>
      <c r="AC24" s="316">
        <v>0</v>
      </c>
      <c r="AD24" s="316">
        <v>0</v>
      </c>
      <c r="AE24" s="316">
        <v>0</v>
      </c>
      <c r="AF24" s="316">
        <v>0</v>
      </c>
      <c r="AG24" s="316">
        <v>0</v>
      </c>
      <c r="AH24" s="316">
        <v>0</v>
      </c>
      <c r="AI24" s="316">
        <v>0</v>
      </c>
      <c r="AJ24" s="316">
        <v>0</v>
      </c>
      <c r="AK24" s="316">
        <v>0</v>
      </c>
      <c r="AL24" s="316">
        <v>0</v>
      </c>
      <c r="AM24" s="316">
        <v>0</v>
      </c>
      <c r="AN24" s="316">
        <v>0</v>
      </c>
      <c r="AO24" s="316">
        <v>0</v>
      </c>
      <c r="AP24" s="316">
        <v>0</v>
      </c>
      <c r="AQ24" s="316">
        <v>0</v>
      </c>
      <c r="AR24" s="316">
        <v>0</v>
      </c>
      <c r="AS24" s="316">
        <v>0</v>
      </c>
      <c r="AT24" s="302">
        <f>SUM(D24:AS24)</f>
        <v>685</v>
      </c>
    </row>
    <row r="25" spans="1:46" s="14" customFormat="1" ht="18" customHeight="1">
      <c r="A25" s="23"/>
      <c r="B25" s="53" t="s">
        <v>108</v>
      </c>
      <c r="C25" s="24"/>
      <c r="D25" s="316">
        <v>0</v>
      </c>
      <c r="E25" s="316">
        <v>0</v>
      </c>
      <c r="F25" s="316">
        <v>0</v>
      </c>
      <c r="G25" s="316">
        <v>0</v>
      </c>
      <c r="H25" s="316">
        <v>0</v>
      </c>
      <c r="I25" s="316">
        <v>0</v>
      </c>
      <c r="J25" s="316">
        <v>0</v>
      </c>
      <c r="K25" s="316">
        <v>0</v>
      </c>
      <c r="L25" s="316">
        <v>0</v>
      </c>
      <c r="M25" s="316">
        <v>0</v>
      </c>
      <c r="N25" s="316">
        <v>0</v>
      </c>
      <c r="O25" s="316">
        <v>0</v>
      </c>
      <c r="P25" s="316">
        <v>0</v>
      </c>
      <c r="Q25" s="316">
        <v>0</v>
      </c>
      <c r="R25" s="316">
        <v>0</v>
      </c>
      <c r="S25" s="316">
        <v>0</v>
      </c>
      <c r="T25" s="316">
        <v>0</v>
      </c>
      <c r="U25" s="316">
        <v>0</v>
      </c>
      <c r="V25" s="316">
        <v>0</v>
      </c>
      <c r="W25" s="316">
        <v>0</v>
      </c>
      <c r="X25" s="316">
        <v>0</v>
      </c>
      <c r="Y25" s="316">
        <v>0</v>
      </c>
      <c r="Z25" s="316">
        <v>0</v>
      </c>
      <c r="AA25" s="316">
        <v>0</v>
      </c>
      <c r="AB25" s="316">
        <v>0</v>
      </c>
      <c r="AC25" s="316">
        <v>0</v>
      </c>
      <c r="AD25" s="316">
        <v>0</v>
      </c>
      <c r="AE25" s="316">
        <v>0</v>
      </c>
      <c r="AF25" s="316">
        <v>0</v>
      </c>
      <c r="AG25" s="316">
        <v>0</v>
      </c>
      <c r="AH25" s="316">
        <v>0</v>
      </c>
      <c r="AI25" s="316">
        <v>0</v>
      </c>
      <c r="AJ25" s="316">
        <v>0</v>
      </c>
      <c r="AK25" s="316">
        <v>0</v>
      </c>
      <c r="AL25" s="316">
        <v>0</v>
      </c>
      <c r="AM25" s="316">
        <v>0</v>
      </c>
      <c r="AN25" s="316">
        <v>0</v>
      </c>
      <c r="AO25" s="316">
        <v>0</v>
      </c>
      <c r="AP25" s="316">
        <v>0</v>
      </c>
      <c r="AQ25" s="316">
        <v>0</v>
      </c>
      <c r="AR25" s="316">
        <v>0</v>
      </c>
      <c r="AS25" s="316">
        <v>0</v>
      </c>
      <c r="AT25" s="302">
        <f>SUM(D25:AS25)</f>
        <v>0</v>
      </c>
    </row>
    <row r="26" spans="1:46" s="14" customFormat="1" ht="18" customHeight="1">
      <c r="A26" s="19"/>
      <c r="B26" s="53" t="s">
        <v>109</v>
      </c>
      <c r="C26" s="24"/>
      <c r="D26" s="316">
        <v>195</v>
      </c>
      <c r="E26" s="316">
        <v>1145</v>
      </c>
      <c r="F26" s="316">
        <v>0</v>
      </c>
      <c r="G26" s="316">
        <v>0</v>
      </c>
      <c r="H26" s="316">
        <v>0</v>
      </c>
      <c r="I26" s="316">
        <v>0</v>
      </c>
      <c r="J26" s="316">
        <v>0</v>
      </c>
      <c r="K26" s="316">
        <v>0</v>
      </c>
      <c r="L26" s="316">
        <v>0</v>
      </c>
      <c r="M26" s="316">
        <v>0</v>
      </c>
      <c r="N26" s="316">
        <v>0</v>
      </c>
      <c r="O26" s="316">
        <v>0</v>
      </c>
      <c r="P26" s="316">
        <v>0</v>
      </c>
      <c r="Q26" s="316">
        <v>0</v>
      </c>
      <c r="R26" s="316">
        <v>0</v>
      </c>
      <c r="S26" s="316">
        <v>0</v>
      </c>
      <c r="T26" s="316">
        <v>0</v>
      </c>
      <c r="U26" s="316">
        <v>0</v>
      </c>
      <c r="V26" s="316">
        <v>0</v>
      </c>
      <c r="W26" s="316">
        <v>0</v>
      </c>
      <c r="X26" s="316">
        <v>0</v>
      </c>
      <c r="Y26" s="316">
        <v>0</v>
      </c>
      <c r="Z26" s="316">
        <v>0</v>
      </c>
      <c r="AA26" s="316">
        <v>0</v>
      </c>
      <c r="AB26" s="316">
        <v>0</v>
      </c>
      <c r="AC26" s="316">
        <v>0</v>
      </c>
      <c r="AD26" s="316">
        <v>0</v>
      </c>
      <c r="AE26" s="316">
        <v>0</v>
      </c>
      <c r="AF26" s="316">
        <v>0</v>
      </c>
      <c r="AG26" s="316">
        <v>0</v>
      </c>
      <c r="AH26" s="316">
        <v>0</v>
      </c>
      <c r="AI26" s="316">
        <v>0</v>
      </c>
      <c r="AJ26" s="316">
        <v>0</v>
      </c>
      <c r="AK26" s="316">
        <v>0</v>
      </c>
      <c r="AL26" s="316">
        <v>0</v>
      </c>
      <c r="AM26" s="316">
        <v>0</v>
      </c>
      <c r="AN26" s="316">
        <v>0</v>
      </c>
      <c r="AO26" s="316">
        <v>0</v>
      </c>
      <c r="AP26" s="316">
        <v>0</v>
      </c>
      <c r="AQ26" s="316">
        <v>0</v>
      </c>
      <c r="AR26" s="316">
        <v>0</v>
      </c>
      <c r="AS26" s="316">
        <v>0</v>
      </c>
      <c r="AT26" s="302">
        <f>SUM(D26:AS26)</f>
        <v>1340</v>
      </c>
    </row>
    <row r="27" spans="1:46" s="14" customFormat="1" ht="18" customHeight="1">
      <c r="A27" s="26"/>
      <c r="B27" s="24" t="s">
        <v>12</v>
      </c>
      <c r="C27" s="24"/>
      <c r="D27" s="302">
        <f aca="true" t="shared" si="2" ref="D27:AS27">+SUM(D24:D26)</f>
        <v>360</v>
      </c>
      <c r="E27" s="302">
        <f t="shared" si="2"/>
        <v>1665</v>
      </c>
      <c r="F27" s="302">
        <f t="shared" si="2"/>
        <v>0</v>
      </c>
      <c r="G27" s="302">
        <f t="shared" si="2"/>
        <v>0</v>
      </c>
      <c r="H27" s="302">
        <f t="shared" si="2"/>
        <v>0</v>
      </c>
      <c r="I27" s="302">
        <f t="shared" si="2"/>
        <v>0</v>
      </c>
      <c r="J27" s="302">
        <f t="shared" si="2"/>
        <v>0</v>
      </c>
      <c r="K27" s="302">
        <f t="shared" si="2"/>
        <v>0</v>
      </c>
      <c r="L27" s="302">
        <f t="shared" si="2"/>
        <v>0</v>
      </c>
      <c r="M27" s="302">
        <f t="shared" si="2"/>
        <v>0</v>
      </c>
      <c r="N27" s="302">
        <f t="shared" si="2"/>
        <v>0</v>
      </c>
      <c r="O27" s="302">
        <f t="shared" si="2"/>
        <v>0</v>
      </c>
      <c r="P27" s="302">
        <f t="shared" si="2"/>
        <v>0</v>
      </c>
      <c r="Q27" s="302">
        <f t="shared" si="2"/>
        <v>0</v>
      </c>
      <c r="R27" s="302">
        <f t="shared" si="2"/>
        <v>0</v>
      </c>
      <c r="S27" s="302">
        <f t="shared" si="2"/>
        <v>0</v>
      </c>
      <c r="T27" s="302">
        <f t="shared" si="2"/>
        <v>0</v>
      </c>
      <c r="U27" s="302">
        <f t="shared" si="2"/>
        <v>0</v>
      </c>
      <c r="V27" s="302">
        <f t="shared" si="2"/>
        <v>0</v>
      </c>
      <c r="W27" s="302">
        <f t="shared" si="2"/>
        <v>0</v>
      </c>
      <c r="X27" s="302">
        <f t="shared" si="2"/>
        <v>0</v>
      </c>
      <c r="Y27" s="302">
        <f t="shared" si="2"/>
        <v>0</v>
      </c>
      <c r="Z27" s="302">
        <f t="shared" si="2"/>
        <v>0</v>
      </c>
      <c r="AA27" s="302">
        <f t="shared" si="2"/>
        <v>0</v>
      </c>
      <c r="AB27" s="302">
        <f t="shared" si="2"/>
        <v>0</v>
      </c>
      <c r="AC27" s="302">
        <f t="shared" si="2"/>
        <v>0</v>
      </c>
      <c r="AD27" s="302">
        <f t="shared" si="2"/>
        <v>0</v>
      </c>
      <c r="AE27" s="302">
        <f t="shared" si="2"/>
        <v>0</v>
      </c>
      <c r="AF27" s="302">
        <f t="shared" si="2"/>
        <v>0</v>
      </c>
      <c r="AG27" s="302">
        <f t="shared" si="2"/>
        <v>0</v>
      </c>
      <c r="AH27" s="302">
        <f t="shared" si="2"/>
        <v>0</v>
      </c>
      <c r="AI27" s="302">
        <f t="shared" si="2"/>
        <v>0</v>
      </c>
      <c r="AJ27" s="302">
        <f t="shared" si="2"/>
        <v>0</v>
      </c>
      <c r="AK27" s="302">
        <f t="shared" si="2"/>
        <v>0</v>
      </c>
      <c r="AL27" s="302">
        <f t="shared" si="2"/>
        <v>0</v>
      </c>
      <c r="AM27" s="302">
        <f t="shared" si="2"/>
        <v>0</v>
      </c>
      <c r="AN27" s="302">
        <f t="shared" si="2"/>
        <v>0</v>
      </c>
      <c r="AO27" s="302">
        <f t="shared" si="2"/>
        <v>0</v>
      </c>
      <c r="AP27" s="302">
        <f t="shared" si="2"/>
        <v>0</v>
      </c>
      <c r="AQ27" s="302">
        <f t="shared" si="2"/>
        <v>0</v>
      </c>
      <c r="AR27" s="302">
        <f t="shared" si="2"/>
        <v>0</v>
      </c>
      <c r="AS27" s="302">
        <f t="shared" si="2"/>
        <v>0</v>
      </c>
      <c r="AT27" s="302">
        <f>SUM(D27:AS27)</f>
        <v>2025</v>
      </c>
    </row>
    <row r="28" spans="1:46" s="340" customFormat="1" ht="27.75" customHeight="1">
      <c r="A28" s="342"/>
      <c r="B28" s="336" t="s">
        <v>14</v>
      </c>
      <c r="C28" s="337"/>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row>
    <row r="29" spans="1:46" s="14" customFormat="1" ht="18" customHeight="1">
      <c r="A29" s="23"/>
      <c r="B29" s="53" t="s">
        <v>107</v>
      </c>
      <c r="C29" s="24"/>
      <c r="D29" s="316">
        <v>168</v>
      </c>
      <c r="E29" s="316">
        <v>1145</v>
      </c>
      <c r="F29" s="316">
        <v>0</v>
      </c>
      <c r="G29" s="316">
        <v>0</v>
      </c>
      <c r="H29" s="316">
        <v>0</v>
      </c>
      <c r="I29" s="316">
        <v>0</v>
      </c>
      <c r="J29" s="316">
        <v>0</v>
      </c>
      <c r="K29" s="316">
        <v>0</v>
      </c>
      <c r="L29" s="316">
        <v>0</v>
      </c>
      <c r="M29" s="316">
        <v>0</v>
      </c>
      <c r="N29" s="316">
        <v>0</v>
      </c>
      <c r="O29" s="316">
        <v>0</v>
      </c>
      <c r="P29" s="316">
        <v>0</v>
      </c>
      <c r="Q29" s="316">
        <v>0</v>
      </c>
      <c r="R29" s="316">
        <v>0</v>
      </c>
      <c r="S29" s="316">
        <v>0</v>
      </c>
      <c r="T29" s="316">
        <v>0</v>
      </c>
      <c r="U29" s="316">
        <v>0</v>
      </c>
      <c r="V29" s="316">
        <v>0</v>
      </c>
      <c r="W29" s="316">
        <v>0</v>
      </c>
      <c r="X29" s="316">
        <v>0</v>
      </c>
      <c r="Y29" s="316">
        <v>0</v>
      </c>
      <c r="Z29" s="316">
        <v>0</v>
      </c>
      <c r="AA29" s="316">
        <v>0</v>
      </c>
      <c r="AB29" s="316">
        <v>0</v>
      </c>
      <c r="AC29" s="316">
        <v>0</v>
      </c>
      <c r="AD29" s="316">
        <v>0</v>
      </c>
      <c r="AE29" s="316">
        <v>0</v>
      </c>
      <c r="AF29" s="316">
        <v>0</v>
      </c>
      <c r="AG29" s="316">
        <v>0</v>
      </c>
      <c r="AH29" s="316">
        <v>0</v>
      </c>
      <c r="AI29" s="316">
        <v>0</v>
      </c>
      <c r="AJ29" s="316">
        <v>0</v>
      </c>
      <c r="AK29" s="316">
        <v>0</v>
      </c>
      <c r="AL29" s="316">
        <v>0</v>
      </c>
      <c r="AM29" s="316">
        <v>0</v>
      </c>
      <c r="AN29" s="316">
        <v>0</v>
      </c>
      <c r="AO29" s="316">
        <v>0</v>
      </c>
      <c r="AP29" s="316">
        <v>0</v>
      </c>
      <c r="AQ29" s="316">
        <v>0</v>
      </c>
      <c r="AR29" s="316">
        <v>0</v>
      </c>
      <c r="AS29" s="316">
        <v>0</v>
      </c>
      <c r="AT29" s="302">
        <f>SUM(D29:AS29)</f>
        <v>1313</v>
      </c>
    </row>
    <row r="30" spans="1:46" s="14" customFormat="1" ht="18" customHeight="1">
      <c r="A30" s="23"/>
      <c r="B30" s="53" t="s">
        <v>108</v>
      </c>
      <c r="C30" s="24"/>
      <c r="D30" s="316">
        <v>0</v>
      </c>
      <c r="E30" s="316">
        <v>0</v>
      </c>
      <c r="F30" s="316">
        <v>0</v>
      </c>
      <c r="G30" s="316">
        <v>0</v>
      </c>
      <c r="H30" s="316">
        <v>0</v>
      </c>
      <c r="I30" s="316">
        <v>0</v>
      </c>
      <c r="J30" s="316">
        <v>0</v>
      </c>
      <c r="K30" s="316">
        <v>0</v>
      </c>
      <c r="L30" s="316">
        <v>0</v>
      </c>
      <c r="M30" s="316">
        <v>0</v>
      </c>
      <c r="N30" s="316">
        <v>0</v>
      </c>
      <c r="O30" s="316">
        <v>0</v>
      </c>
      <c r="P30" s="316">
        <v>0</v>
      </c>
      <c r="Q30" s="316">
        <v>0</v>
      </c>
      <c r="R30" s="316">
        <v>0</v>
      </c>
      <c r="S30" s="316">
        <v>0</v>
      </c>
      <c r="T30" s="316">
        <v>0</v>
      </c>
      <c r="U30" s="316">
        <v>0</v>
      </c>
      <c r="V30" s="316">
        <v>0</v>
      </c>
      <c r="W30" s="316">
        <v>0</v>
      </c>
      <c r="X30" s="316">
        <v>0</v>
      </c>
      <c r="Y30" s="316">
        <v>0</v>
      </c>
      <c r="Z30" s="316">
        <v>0</v>
      </c>
      <c r="AA30" s="316">
        <v>0</v>
      </c>
      <c r="AB30" s="316">
        <v>0</v>
      </c>
      <c r="AC30" s="316">
        <v>0</v>
      </c>
      <c r="AD30" s="316">
        <v>0</v>
      </c>
      <c r="AE30" s="316">
        <v>0</v>
      </c>
      <c r="AF30" s="316">
        <v>0</v>
      </c>
      <c r="AG30" s="316">
        <v>0</v>
      </c>
      <c r="AH30" s="316">
        <v>0</v>
      </c>
      <c r="AI30" s="316">
        <v>0</v>
      </c>
      <c r="AJ30" s="316">
        <v>0</v>
      </c>
      <c r="AK30" s="316">
        <v>0</v>
      </c>
      <c r="AL30" s="316">
        <v>0</v>
      </c>
      <c r="AM30" s="316">
        <v>0</v>
      </c>
      <c r="AN30" s="316">
        <v>0</v>
      </c>
      <c r="AO30" s="316">
        <v>0</v>
      </c>
      <c r="AP30" s="316">
        <v>0</v>
      </c>
      <c r="AQ30" s="316">
        <v>0</v>
      </c>
      <c r="AR30" s="316">
        <v>0</v>
      </c>
      <c r="AS30" s="316">
        <v>0</v>
      </c>
      <c r="AT30" s="302">
        <f>SUM(D30:AS30)</f>
        <v>0</v>
      </c>
    </row>
    <row r="31" spans="1:46" s="14" customFormat="1" ht="18" customHeight="1">
      <c r="A31" s="19"/>
      <c r="B31" s="53" t="s">
        <v>109</v>
      </c>
      <c r="C31" s="24"/>
      <c r="D31" s="316">
        <v>192</v>
      </c>
      <c r="E31" s="316">
        <v>398</v>
      </c>
      <c r="F31" s="316">
        <v>0</v>
      </c>
      <c r="G31" s="316">
        <v>0</v>
      </c>
      <c r="H31" s="316">
        <v>0</v>
      </c>
      <c r="I31" s="316">
        <v>0</v>
      </c>
      <c r="J31" s="316">
        <v>0</v>
      </c>
      <c r="K31" s="316">
        <v>0</v>
      </c>
      <c r="L31" s="316">
        <v>0</v>
      </c>
      <c r="M31" s="316">
        <v>0</v>
      </c>
      <c r="N31" s="316">
        <v>0</v>
      </c>
      <c r="O31" s="316">
        <v>0</v>
      </c>
      <c r="P31" s="316">
        <v>0</v>
      </c>
      <c r="Q31" s="316">
        <v>0</v>
      </c>
      <c r="R31" s="316">
        <v>0</v>
      </c>
      <c r="S31" s="316">
        <v>0</v>
      </c>
      <c r="T31" s="316">
        <v>0</v>
      </c>
      <c r="U31" s="316">
        <v>0</v>
      </c>
      <c r="V31" s="316">
        <v>0</v>
      </c>
      <c r="W31" s="316">
        <v>0</v>
      </c>
      <c r="X31" s="316">
        <v>0</v>
      </c>
      <c r="Y31" s="316">
        <v>0</v>
      </c>
      <c r="Z31" s="316">
        <v>0</v>
      </c>
      <c r="AA31" s="316">
        <v>0</v>
      </c>
      <c r="AB31" s="316">
        <v>0</v>
      </c>
      <c r="AC31" s="316">
        <v>0</v>
      </c>
      <c r="AD31" s="316">
        <v>0</v>
      </c>
      <c r="AE31" s="316">
        <v>0</v>
      </c>
      <c r="AF31" s="316">
        <v>0</v>
      </c>
      <c r="AG31" s="316">
        <v>0</v>
      </c>
      <c r="AH31" s="316">
        <v>0</v>
      </c>
      <c r="AI31" s="316">
        <v>0</v>
      </c>
      <c r="AJ31" s="316">
        <v>0</v>
      </c>
      <c r="AK31" s="316">
        <v>0</v>
      </c>
      <c r="AL31" s="316">
        <v>0</v>
      </c>
      <c r="AM31" s="316">
        <v>0</v>
      </c>
      <c r="AN31" s="316">
        <v>0</v>
      </c>
      <c r="AO31" s="316">
        <v>0</v>
      </c>
      <c r="AP31" s="316">
        <v>0</v>
      </c>
      <c r="AQ31" s="316">
        <v>0</v>
      </c>
      <c r="AR31" s="316">
        <v>0</v>
      </c>
      <c r="AS31" s="316">
        <v>0</v>
      </c>
      <c r="AT31" s="302">
        <f>SUM(D31:AS31)</f>
        <v>590</v>
      </c>
    </row>
    <row r="32" spans="1:46" s="14" customFormat="1" ht="18" customHeight="1">
      <c r="A32" s="23"/>
      <c r="B32" s="24" t="s">
        <v>12</v>
      </c>
      <c r="C32" s="24"/>
      <c r="D32" s="302">
        <f aca="true" t="shared" si="3" ref="D32:AS32">+SUM(D29:D31)</f>
        <v>360</v>
      </c>
      <c r="E32" s="302">
        <f t="shared" si="3"/>
        <v>1543</v>
      </c>
      <c r="F32" s="302">
        <f t="shared" si="3"/>
        <v>0</v>
      </c>
      <c r="G32" s="302">
        <f t="shared" si="3"/>
        <v>0</v>
      </c>
      <c r="H32" s="302">
        <f t="shared" si="3"/>
        <v>0</v>
      </c>
      <c r="I32" s="302">
        <f t="shared" si="3"/>
        <v>0</v>
      </c>
      <c r="J32" s="302">
        <f t="shared" si="3"/>
        <v>0</v>
      </c>
      <c r="K32" s="302">
        <f t="shared" si="3"/>
        <v>0</v>
      </c>
      <c r="L32" s="302">
        <f t="shared" si="3"/>
        <v>0</v>
      </c>
      <c r="M32" s="302">
        <f t="shared" si="3"/>
        <v>0</v>
      </c>
      <c r="N32" s="302">
        <f t="shared" si="3"/>
        <v>0</v>
      </c>
      <c r="O32" s="302">
        <f t="shared" si="3"/>
        <v>0</v>
      </c>
      <c r="P32" s="302">
        <f t="shared" si="3"/>
        <v>0</v>
      </c>
      <c r="Q32" s="302">
        <f t="shared" si="3"/>
        <v>0</v>
      </c>
      <c r="R32" s="302">
        <f t="shared" si="3"/>
        <v>0</v>
      </c>
      <c r="S32" s="302">
        <f t="shared" si="3"/>
        <v>0</v>
      </c>
      <c r="T32" s="302">
        <f t="shared" si="3"/>
        <v>0</v>
      </c>
      <c r="U32" s="302">
        <f t="shared" si="3"/>
        <v>0</v>
      </c>
      <c r="V32" s="302">
        <f t="shared" si="3"/>
        <v>0</v>
      </c>
      <c r="W32" s="302">
        <f t="shared" si="3"/>
        <v>0</v>
      </c>
      <c r="X32" s="302">
        <f t="shared" si="3"/>
        <v>0</v>
      </c>
      <c r="Y32" s="302">
        <f t="shared" si="3"/>
        <v>0</v>
      </c>
      <c r="Z32" s="302">
        <f t="shared" si="3"/>
        <v>0</v>
      </c>
      <c r="AA32" s="302">
        <f t="shared" si="3"/>
        <v>0</v>
      </c>
      <c r="AB32" s="302">
        <f t="shared" si="3"/>
        <v>0</v>
      </c>
      <c r="AC32" s="302">
        <f t="shared" si="3"/>
        <v>0</v>
      </c>
      <c r="AD32" s="302">
        <f t="shared" si="3"/>
        <v>0</v>
      </c>
      <c r="AE32" s="302">
        <f t="shared" si="3"/>
        <v>0</v>
      </c>
      <c r="AF32" s="302">
        <f t="shared" si="3"/>
        <v>0</v>
      </c>
      <c r="AG32" s="302">
        <f t="shared" si="3"/>
        <v>0</v>
      </c>
      <c r="AH32" s="302">
        <f t="shared" si="3"/>
        <v>0</v>
      </c>
      <c r="AI32" s="302">
        <f t="shared" si="3"/>
        <v>0</v>
      </c>
      <c r="AJ32" s="302">
        <f t="shared" si="3"/>
        <v>0</v>
      </c>
      <c r="AK32" s="302">
        <f t="shared" si="3"/>
        <v>0</v>
      </c>
      <c r="AL32" s="302">
        <f t="shared" si="3"/>
        <v>0</v>
      </c>
      <c r="AM32" s="302">
        <f t="shared" si="3"/>
        <v>0</v>
      </c>
      <c r="AN32" s="302">
        <f t="shared" si="3"/>
        <v>0</v>
      </c>
      <c r="AO32" s="302">
        <f t="shared" si="3"/>
        <v>0</v>
      </c>
      <c r="AP32" s="302">
        <f t="shared" si="3"/>
        <v>0</v>
      </c>
      <c r="AQ32" s="302">
        <f t="shared" si="3"/>
        <v>0</v>
      </c>
      <c r="AR32" s="302">
        <f t="shared" si="3"/>
        <v>0</v>
      </c>
      <c r="AS32" s="302">
        <f t="shared" si="3"/>
        <v>0</v>
      </c>
      <c r="AT32" s="302">
        <f>SUM(D32:AS32)</f>
        <v>1903</v>
      </c>
    </row>
    <row r="33" spans="1:46" s="14" customFormat="1" ht="49.5" customHeight="1">
      <c r="A33" s="23"/>
      <c r="B33" s="24" t="s">
        <v>15</v>
      </c>
      <c r="C33" s="24"/>
      <c r="D33" s="302">
        <f>+SUM(D32,D27)</f>
        <v>720</v>
      </c>
      <c r="E33" s="302">
        <f aca="true" t="shared" si="4" ref="E33:AS33">+SUM(E32,E27)</f>
        <v>3208</v>
      </c>
      <c r="F33" s="302">
        <f t="shared" si="4"/>
        <v>0</v>
      </c>
      <c r="G33" s="302">
        <f t="shared" si="4"/>
        <v>0</v>
      </c>
      <c r="H33" s="302">
        <f t="shared" si="4"/>
        <v>0</v>
      </c>
      <c r="I33" s="302">
        <f t="shared" si="4"/>
        <v>0</v>
      </c>
      <c r="J33" s="302">
        <f t="shared" si="4"/>
        <v>0</v>
      </c>
      <c r="K33" s="302">
        <f t="shared" si="4"/>
        <v>0</v>
      </c>
      <c r="L33" s="302">
        <f t="shared" si="4"/>
        <v>0</v>
      </c>
      <c r="M33" s="302">
        <f t="shared" si="4"/>
        <v>0</v>
      </c>
      <c r="N33" s="302">
        <f t="shared" si="4"/>
        <v>0</v>
      </c>
      <c r="O33" s="302">
        <f t="shared" si="4"/>
        <v>0</v>
      </c>
      <c r="P33" s="302">
        <f t="shared" si="4"/>
        <v>0</v>
      </c>
      <c r="Q33" s="302">
        <f t="shared" si="4"/>
        <v>0</v>
      </c>
      <c r="R33" s="302">
        <f t="shared" si="4"/>
        <v>0</v>
      </c>
      <c r="S33" s="302">
        <f t="shared" si="4"/>
        <v>0</v>
      </c>
      <c r="T33" s="302">
        <f t="shared" si="4"/>
        <v>0</v>
      </c>
      <c r="U33" s="302">
        <f t="shared" si="4"/>
        <v>0</v>
      </c>
      <c r="V33" s="302">
        <f t="shared" si="4"/>
        <v>0</v>
      </c>
      <c r="W33" s="302">
        <f t="shared" si="4"/>
        <v>0</v>
      </c>
      <c r="X33" s="302">
        <f t="shared" si="4"/>
        <v>0</v>
      </c>
      <c r="Y33" s="302">
        <f t="shared" si="4"/>
        <v>0</v>
      </c>
      <c r="Z33" s="302">
        <f t="shared" si="4"/>
        <v>0</v>
      </c>
      <c r="AA33" s="302">
        <f t="shared" si="4"/>
        <v>0</v>
      </c>
      <c r="AB33" s="302">
        <f t="shared" si="4"/>
        <v>0</v>
      </c>
      <c r="AC33" s="302">
        <f t="shared" si="4"/>
        <v>0</v>
      </c>
      <c r="AD33" s="302">
        <f t="shared" si="4"/>
        <v>0</v>
      </c>
      <c r="AE33" s="302">
        <f t="shared" si="4"/>
        <v>0</v>
      </c>
      <c r="AF33" s="302">
        <f t="shared" si="4"/>
        <v>0</v>
      </c>
      <c r="AG33" s="302">
        <f t="shared" si="4"/>
        <v>0</v>
      </c>
      <c r="AH33" s="302">
        <f t="shared" si="4"/>
        <v>0</v>
      </c>
      <c r="AI33" s="302">
        <f t="shared" si="4"/>
        <v>0</v>
      </c>
      <c r="AJ33" s="302">
        <f t="shared" si="4"/>
        <v>0</v>
      </c>
      <c r="AK33" s="302">
        <f t="shared" si="4"/>
        <v>0</v>
      </c>
      <c r="AL33" s="302">
        <f t="shared" si="4"/>
        <v>0</v>
      </c>
      <c r="AM33" s="302">
        <f t="shared" si="4"/>
        <v>0</v>
      </c>
      <c r="AN33" s="302">
        <f t="shared" si="4"/>
        <v>0</v>
      </c>
      <c r="AO33" s="302">
        <f t="shared" si="4"/>
        <v>0</v>
      </c>
      <c r="AP33" s="302">
        <f t="shared" si="4"/>
        <v>0</v>
      </c>
      <c r="AQ33" s="302">
        <f t="shared" si="4"/>
        <v>0</v>
      </c>
      <c r="AR33" s="302">
        <f t="shared" si="4"/>
        <v>0</v>
      </c>
      <c r="AS33" s="302">
        <f t="shared" si="4"/>
        <v>0</v>
      </c>
      <c r="AT33" s="302">
        <f>SUM(D33:AS33)</f>
        <v>3928</v>
      </c>
    </row>
    <row r="34" spans="1:46" s="14" customFormat="1" ht="18" customHeight="1">
      <c r="A34" s="26"/>
      <c r="B34" s="24" t="s">
        <v>98</v>
      </c>
      <c r="C34" s="20"/>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02">
        <v>0</v>
      </c>
    </row>
    <row r="35" spans="1:46" s="14" customFormat="1" ht="49.5" customHeight="1">
      <c r="A35" s="23"/>
      <c r="B35" s="378" t="s">
        <v>128</v>
      </c>
      <c r="C35" s="20"/>
      <c r="D35" s="302">
        <f>+SUM(D33,D21,D16)</f>
        <v>14441.76</v>
      </c>
      <c r="E35" s="302">
        <f aca="true" t="shared" si="5" ref="E35:AS35">+SUM(E33,E21,E16)</f>
        <v>8628</v>
      </c>
      <c r="F35" s="302">
        <f t="shared" si="5"/>
        <v>37</v>
      </c>
      <c r="G35" s="302">
        <f t="shared" si="5"/>
        <v>0</v>
      </c>
      <c r="H35" s="302">
        <f t="shared" si="5"/>
        <v>194</v>
      </c>
      <c r="I35" s="302">
        <f t="shared" si="5"/>
        <v>0</v>
      </c>
      <c r="J35" s="302">
        <f t="shared" si="5"/>
        <v>0</v>
      </c>
      <c r="K35" s="302">
        <f t="shared" si="5"/>
        <v>0</v>
      </c>
      <c r="L35" s="302">
        <f t="shared" si="5"/>
        <v>0</v>
      </c>
      <c r="M35" s="302">
        <f t="shared" si="5"/>
        <v>0</v>
      </c>
      <c r="N35" s="302">
        <f t="shared" si="5"/>
        <v>0</v>
      </c>
      <c r="O35" s="302">
        <f t="shared" si="5"/>
        <v>0</v>
      </c>
      <c r="P35" s="302">
        <f t="shared" si="5"/>
        <v>0</v>
      </c>
      <c r="Q35" s="302">
        <f t="shared" si="5"/>
        <v>0</v>
      </c>
      <c r="R35" s="302">
        <f t="shared" si="5"/>
        <v>0</v>
      </c>
      <c r="S35" s="302">
        <f t="shared" si="5"/>
        <v>0</v>
      </c>
      <c r="T35" s="302">
        <f t="shared" si="5"/>
        <v>0</v>
      </c>
      <c r="U35" s="302">
        <f t="shared" si="5"/>
        <v>0</v>
      </c>
      <c r="V35" s="302">
        <f t="shared" si="5"/>
        <v>0</v>
      </c>
      <c r="W35" s="302">
        <f t="shared" si="5"/>
        <v>0</v>
      </c>
      <c r="X35" s="302">
        <f t="shared" si="5"/>
        <v>0</v>
      </c>
      <c r="Y35" s="302">
        <f t="shared" si="5"/>
        <v>0</v>
      </c>
      <c r="Z35" s="302">
        <f t="shared" si="5"/>
        <v>0</v>
      </c>
      <c r="AA35" s="302">
        <f t="shared" si="5"/>
        <v>0</v>
      </c>
      <c r="AB35" s="302">
        <f t="shared" si="5"/>
        <v>0</v>
      </c>
      <c r="AC35" s="302">
        <f t="shared" si="5"/>
        <v>0</v>
      </c>
      <c r="AD35" s="302">
        <f t="shared" si="5"/>
        <v>0</v>
      </c>
      <c r="AE35" s="302">
        <f t="shared" si="5"/>
        <v>0</v>
      </c>
      <c r="AF35" s="302">
        <f t="shared" si="5"/>
        <v>0</v>
      </c>
      <c r="AG35" s="302">
        <f t="shared" si="5"/>
        <v>0</v>
      </c>
      <c r="AH35" s="302">
        <f t="shared" si="5"/>
        <v>0</v>
      </c>
      <c r="AI35" s="302">
        <f t="shared" si="5"/>
        <v>0</v>
      </c>
      <c r="AJ35" s="302">
        <f t="shared" si="5"/>
        <v>0</v>
      </c>
      <c r="AK35" s="302">
        <f t="shared" si="5"/>
        <v>0</v>
      </c>
      <c r="AL35" s="302">
        <f t="shared" si="5"/>
        <v>0</v>
      </c>
      <c r="AM35" s="302">
        <f t="shared" si="5"/>
        <v>0</v>
      </c>
      <c r="AN35" s="302">
        <f t="shared" si="5"/>
        <v>0</v>
      </c>
      <c r="AO35" s="302">
        <f t="shared" si="5"/>
        <v>0</v>
      </c>
      <c r="AP35" s="302">
        <f t="shared" si="5"/>
        <v>3901.207854101798</v>
      </c>
      <c r="AQ35" s="302">
        <f t="shared" si="5"/>
        <v>0</v>
      </c>
      <c r="AR35" s="302">
        <f t="shared" si="5"/>
        <v>0</v>
      </c>
      <c r="AS35" s="302">
        <f t="shared" si="5"/>
        <v>0</v>
      </c>
      <c r="AT35" s="302">
        <f>+SUM(AT33,AT34,AT21,AT16)</f>
        <v>27201.9678541018</v>
      </c>
    </row>
    <row r="36" spans="1:46" s="340" customFormat="1" ht="34.5" customHeight="1">
      <c r="A36" s="347"/>
      <c r="B36" s="336" t="s">
        <v>25</v>
      </c>
      <c r="C36" s="336"/>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row>
    <row r="37" spans="1:46" s="14" customFormat="1" ht="18" customHeight="1">
      <c r="A37" s="26"/>
      <c r="B37" s="24" t="s">
        <v>101</v>
      </c>
      <c r="C37" s="20"/>
      <c r="D37" s="316">
        <v>48.120000000000005</v>
      </c>
      <c r="E37" s="316">
        <v>92.3</v>
      </c>
      <c r="F37" s="316">
        <v>0</v>
      </c>
      <c r="G37" s="316">
        <v>0</v>
      </c>
      <c r="H37" s="316">
        <v>0</v>
      </c>
      <c r="I37" s="316">
        <v>0</v>
      </c>
      <c r="J37" s="316">
        <v>0</v>
      </c>
      <c r="K37" s="316">
        <v>0</v>
      </c>
      <c r="L37" s="316">
        <v>0</v>
      </c>
      <c r="M37" s="316">
        <v>0</v>
      </c>
      <c r="N37" s="316">
        <v>0</v>
      </c>
      <c r="O37" s="316">
        <v>0</v>
      </c>
      <c r="P37" s="316">
        <v>0</v>
      </c>
      <c r="Q37" s="316">
        <v>0</v>
      </c>
      <c r="R37" s="316">
        <v>0</v>
      </c>
      <c r="S37" s="316">
        <v>0</v>
      </c>
      <c r="T37" s="316">
        <v>0</v>
      </c>
      <c r="U37" s="316">
        <v>0</v>
      </c>
      <c r="V37" s="316">
        <v>0</v>
      </c>
      <c r="W37" s="316">
        <v>0</v>
      </c>
      <c r="X37" s="316">
        <v>0</v>
      </c>
      <c r="Y37" s="316">
        <v>0</v>
      </c>
      <c r="Z37" s="316">
        <v>0</v>
      </c>
      <c r="AA37" s="316">
        <v>0</v>
      </c>
      <c r="AB37" s="316">
        <v>0</v>
      </c>
      <c r="AC37" s="316">
        <v>0</v>
      </c>
      <c r="AD37" s="316">
        <v>0</v>
      </c>
      <c r="AE37" s="316">
        <v>0</v>
      </c>
      <c r="AF37" s="316">
        <v>0</v>
      </c>
      <c r="AG37" s="316">
        <v>0</v>
      </c>
      <c r="AH37" s="316">
        <v>0</v>
      </c>
      <c r="AI37" s="316">
        <v>0</v>
      </c>
      <c r="AJ37" s="316">
        <v>0</v>
      </c>
      <c r="AK37" s="316">
        <v>0</v>
      </c>
      <c r="AL37" s="316">
        <v>0</v>
      </c>
      <c r="AM37" s="316">
        <v>0</v>
      </c>
      <c r="AN37" s="316">
        <v>0</v>
      </c>
      <c r="AO37" s="316">
        <v>0</v>
      </c>
      <c r="AP37" s="316">
        <v>5.78</v>
      </c>
      <c r="AQ37" s="316">
        <v>0</v>
      </c>
      <c r="AR37" s="316">
        <v>0</v>
      </c>
      <c r="AS37" s="316">
        <v>0</v>
      </c>
      <c r="AT37" s="302">
        <f>SUM(D37:AS37)</f>
        <v>146.20000000000002</v>
      </c>
    </row>
    <row r="38" spans="1:46" s="14" customFormat="1" ht="18" customHeight="1">
      <c r="A38" s="28"/>
      <c r="B38" s="37" t="s">
        <v>102</v>
      </c>
      <c r="C38" s="30"/>
      <c r="D38" s="317">
        <v>186.26911851</v>
      </c>
      <c r="E38" s="317">
        <v>78.11729083</v>
      </c>
      <c r="F38" s="317">
        <v>0</v>
      </c>
      <c r="G38" s="317">
        <v>0</v>
      </c>
      <c r="H38" s="317">
        <v>1.5</v>
      </c>
      <c r="I38" s="317">
        <v>0</v>
      </c>
      <c r="J38" s="317">
        <v>0</v>
      </c>
      <c r="K38" s="317">
        <v>0</v>
      </c>
      <c r="L38" s="317">
        <v>0</v>
      </c>
      <c r="M38" s="317">
        <v>0</v>
      </c>
      <c r="N38" s="317">
        <v>0</v>
      </c>
      <c r="O38" s="317">
        <v>0</v>
      </c>
      <c r="P38" s="317">
        <v>0</v>
      </c>
      <c r="Q38" s="317">
        <v>0</v>
      </c>
      <c r="R38" s="317">
        <v>0</v>
      </c>
      <c r="S38" s="317">
        <v>0</v>
      </c>
      <c r="T38" s="317">
        <v>0</v>
      </c>
      <c r="U38" s="317">
        <v>0</v>
      </c>
      <c r="V38" s="317">
        <v>0</v>
      </c>
      <c r="W38" s="317">
        <v>0</v>
      </c>
      <c r="X38" s="317">
        <v>0</v>
      </c>
      <c r="Y38" s="317">
        <v>0</v>
      </c>
      <c r="Z38" s="317">
        <v>0</v>
      </c>
      <c r="AA38" s="317">
        <v>0</v>
      </c>
      <c r="AB38" s="317">
        <v>0</v>
      </c>
      <c r="AC38" s="317">
        <v>0</v>
      </c>
      <c r="AD38" s="317">
        <v>0</v>
      </c>
      <c r="AE38" s="317">
        <v>0</v>
      </c>
      <c r="AF38" s="317">
        <v>0</v>
      </c>
      <c r="AG38" s="317">
        <v>0</v>
      </c>
      <c r="AH38" s="317">
        <v>0</v>
      </c>
      <c r="AI38" s="317">
        <v>0</v>
      </c>
      <c r="AJ38" s="317">
        <v>0</v>
      </c>
      <c r="AK38" s="317">
        <v>0</v>
      </c>
      <c r="AL38" s="317">
        <v>0</v>
      </c>
      <c r="AM38" s="317">
        <v>0</v>
      </c>
      <c r="AN38" s="317">
        <v>0</v>
      </c>
      <c r="AO38" s="317">
        <v>0</v>
      </c>
      <c r="AP38" s="317">
        <v>542.1518856600001</v>
      </c>
      <c r="AQ38" s="317">
        <v>0</v>
      </c>
      <c r="AR38" s="317">
        <v>0</v>
      </c>
      <c r="AS38" s="317">
        <v>0</v>
      </c>
      <c r="AT38" s="302">
        <f>SUM(D38:AS38)</f>
        <v>808.0382950000001</v>
      </c>
    </row>
    <row r="39" spans="1:46" s="14" customFormat="1" ht="66.75" customHeight="1">
      <c r="A39" s="402" t="s">
        <v>162</v>
      </c>
      <c r="B39" s="403"/>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row>
    <row r="40" spans="1:46" s="14" customFormat="1" ht="18" customHeight="1">
      <c r="A40" s="24"/>
      <c r="B40" s="24"/>
      <c r="C40" s="24"/>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10"/>
      <c r="AT40" s="10"/>
    </row>
    <row r="41" spans="1:46" s="14" customFormat="1" ht="18" customHeight="1">
      <c r="A41" s="24"/>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10"/>
      <c r="AT41" s="10"/>
    </row>
    <row r="42" spans="1:46" s="14" customFormat="1" ht="18" customHeight="1">
      <c r="A42" s="24"/>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10"/>
      <c r="AT42" s="10"/>
    </row>
    <row r="43" spans="1:46" s="14" customFormat="1" ht="18" customHeight="1">
      <c r="A43" s="24"/>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10"/>
      <c r="AT43" s="10"/>
    </row>
    <row r="44" spans="1:46" s="14" customFormat="1" ht="18" customHeight="1">
      <c r="A44" s="24"/>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10"/>
      <c r="AT44" s="10"/>
    </row>
  </sheetData>
  <sheetProtection formatCells="0" formatColumns="0" formatRows="0"/>
  <mergeCells count="51">
    <mergeCell ref="I10:I11"/>
    <mergeCell ref="J10:J11"/>
    <mergeCell ref="K10:K11"/>
    <mergeCell ref="L10:L11"/>
    <mergeCell ref="M10:M11"/>
    <mergeCell ref="N10:N11"/>
    <mergeCell ref="O10:O11"/>
    <mergeCell ref="B12:C12"/>
    <mergeCell ref="A39:AT39"/>
    <mergeCell ref="P10:P11"/>
    <mergeCell ref="AS10:AS11"/>
    <mergeCell ref="D10:D11"/>
    <mergeCell ref="E10:E11"/>
    <mergeCell ref="F10:F11"/>
    <mergeCell ref="G10:G11"/>
    <mergeCell ref="H10:H11"/>
    <mergeCell ref="U10:U11"/>
    <mergeCell ref="V10:V11"/>
    <mergeCell ref="W10:W11"/>
    <mergeCell ref="X10:X11"/>
    <mergeCell ref="Q10:Q11"/>
    <mergeCell ref="R10:R11"/>
    <mergeCell ref="S10:S11"/>
    <mergeCell ref="T10:T11"/>
    <mergeCell ref="AC10:AC11"/>
    <mergeCell ref="AD10:AD11"/>
    <mergeCell ref="AE10:AE11"/>
    <mergeCell ref="AF10:AF11"/>
    <mergeCell ref="Y10:Y11"/>
    <mergeCell ref="Z10:Z11"/>
    <mergeCell ref="AA10:AA11"/>
    <mergeCell ref="AB10:AB11"/>
    <mergeCell ref="AQ10:AQ11"/>
    <mergeCell ref="AR10:AR11"/>
    <mergeCell ref="AK10:AK11"/>
    <mergeCell ref="AL10:AL11"/>
    <mergeCell ref="AM10:AM11"/>
    <mergeCell ref="AN10:AN11"/>
    <mergeCell ref="AO10:AO11"/>
    <mergeCell ref="AP10:AP11"/>
    <mergeCell ref="AG10:AG11"/>
    <mergeCell ref="AH10:AH11"/>
    <mergeCell ref="AI10:AI11"/>
    <mergeCell ref="AJ10:AJ11"/>
    <mergeCell ref="AT10:AT11"/>
    <mergeCell ref="D2:AT2"/>
    <mergeCell ref="D3:AT3"/>
    <mergeCell ref="D5:AT5"/>
    <mergeCell ref="D6:AT6"/>
    <mergeCell ref="D7:AT7"/>
    <mergeCell ref="B6:C7"/>
  </mergeCells>
  <conditionalFormatting sqref="AT34 D35:AT35 D29:AT33 D13:AT16 D18:AT21 D24:AT27 D37:AT38">
    <cfRule type="expression" priority="2" dxfId="0" stopIfTrue="1">
      <formula>AND(D13&lt;&gt;"",OR(D13&lt;0,NOT(ISNUMBER(D13))))</formula>
    </cfRule>
  </conditionalFormatting>
  <conditionalFormatting sqref="B6:C7">
    <cfRule type="expression" priority="3" dxfId="10" stopIfTrue="1">
      <formula>COUNTA($D$13:$AT$38)&lt;&gt;COUNTIF($D$13:$AT$38,"&gt;=0")</formula>
    </cfRule>
  </conditionalFormatting>
  <printOptions/>
  <pageMargins left="0.7480314960629921" right="0.3937007874015748" top="0.984251968503937" bottom="0.984251968503937" header="0.5118110236220472" footer="0.5118110236220472"/>
  <pageSetup horizontalDpi="600" verticalDpi="600" orientation="landscape" paperSize="9" scale="40" r:id="rId1"/>
  <headerFooter alignWithMargins="0">
    <oddFooter>&amp;C2010 Triennial Central Bank Survey</oddFooter>
  </headerFooter>
</worksheet>
</file>

<file path=xl/worksheets/sheet6.xml><?xml version="1.0" encoding="utf-8"?>
<worksheet xmlns="http://schemas.openxmlformats.org/spreadsheetml/2006/main" xmlns:r="http://schemas.openxmlformats.org/officeDocument/2006/relationships">
  <sheetPr codeName="Sheet8">
    <tabColor indexed="43"/>
    <pageSetUpPr fitToPage="1"/>
  </sheetPr>
  <dimension ref="A1:AX57"/>
  <sheetViews>
    <sheetView zoomScale="60" zoomScaleNormal="60" zoomScalePageLayoutView="0" workbookViewId="0" topLeftCell="A1">
      <pane xSplit="3" ySplit="13" topLeftCell="D35" activePane="bottomRight" state="frozen"/>
      <selection pane="topLeft" activeCell="A1" sqref="A1"/>
      <selection pane="topRight" activeCell="D1" sqref="D1"/>
      <selection pane="bottomLeft" activeCell="A14" sqref="A14"/>
      <selection pane="bottomRight" activeCell="Q4" sqref="Q4"/>
    </sheetView>
  </sheetViews>
  <sheetFormatPr defaultColWidth="9.00390625" defaultRowHeight="12"/>
  <cols>
    <col min="1" max="1" width="2.375" style="102" customWidth="1"/>
    <col min="2" max="2" width="9.125" style="102" customWidth="1"/>
    <col min="3" max="3" width="40.625" style="102" customWidth="1"/>
    <col min="4" max="4" width="9.75390625" style="102" customWidth="1"/>
    <col min="5" max="44" width="9.125" style="102" customWidth="1"/>
    <col min="45" max="45" width="26.875" style="102" customWidth="1"/>
    <col min="46" max="16384" width="9.125" style="102" customWidth="1"/>
  </cols>
  <sheetData>
    <row r="1" spans="1:50" s="58" customFormat="1" ht="18" customHeight="1">
      <c r="A1" s="54" t="s">
        <v>26</v>
      </c>
      <c r="B1" s="55"/>
      <c r="C1" s="55"/>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7"/>
      <c r="AX1" s="57"/>
    </row>
    <row r="2" spans="1:50" s="58" customFormat="1" ht="18" customHeight="1">
      <c r="A2" s="59"/>
      <c r="B2" s="60"/>
      <c r="C2" s="60"/>
      <c r="D2" s="61"/>
      <c r="E2" s="62"/>
      <c r="F2" s="61"/>
      <c r="G2" s="61"/>
      <c r="H2" s="61"/>
      <c r="I2" s="61"/>
      <c r="J2" s="61"/>
      <c r="K2" s="61"/>
      <c r="L2" s="61"/>
      <c r="M2" s="61"/>
      <c r="N2" s="61"/>
      <c r="O2" s="61"/>
      <c r="P2" s="61"/>
      <c r="Q2" s="61"/>
      <c r="R2" s="12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3"/>
    </row>
    <row r="3" spans="1:50" s="58" customFormat="1" ht="18" customHeight="1" thickBot="1">
      <c r="A3" s="60"/>
      <c r="C3" s="64"/>
      <c r="D3" s="61"/>
      <c r="E3" s="122" t="s">
        <v>2</v>
      </c>
      <c r="F3" s="61"/>
      <c r="G3" s="61"/>
      <c r="H3" s="61"/>
      <c r="I3" s="61"/>
      <c r="J3" s="61"/>
      <c r="K3" s="61"/>
      <c r="L3" s="61"/>
      <c r="M3" s="61"/>
      <c r="N3" s="61"/>
      <c r="O3" s="56"/>
      <c r="P3" s="56"/>
      <c r="Q3" s="56"/>
      <c r="S3" s="56"/>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5"/>
    </row>
    <row r="4" spans="1:50" s="58" customFormat="1" ht="18" customHeight="1" thickBot="1">
      <c r="A4" s="60"/>
      <c r="C4" s="64"/>
      <c r="D4" s="61"/>
      <c r="E4" s="122" t="s">
        <v>3</v>
      </c>
      <c r="F4" s="61"/>
      <c r="G4" s="61"/>
      <c r="H4" s="61"/>
      <c r="I4" s="61"/>
      <c r="J4" s="61"/>
      <c r="K4" s="61"/>
      <c r="L4" s="61"/>
      <c r="M4" s="61"/>
      <c r="N4" s="61"/>
      <c r="O4" s="56"/>
      <c r="P4" s="103" t="s">
        <v>110</v>
      </c>
      <c r="Q4" s="104">
        <v>0.005</v>
      </c>
      <c r="S4" s="56"/>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5"/>
    </row>
    <row r="5" spans="1:50" s="58" customFormat="1" ht="18" customHeight="1">
      <c r="A5" s="59"/>
      <c r="C5" s="60"/>
      <c r="D5" s="61"/>
      <c r="E5" s="121"/>
      <c r="F5" s="61"/>
      <c r="G5" s="61"/>
      <c r="H5" s="61"/>
      <c r="I5" s="61"/>
      <c r="J5" s="61"/>
      <c r="K5" s="61"/>
      <c r="L5" s="61"/>
      <c r="M5" s="61"/>
      <c r="N5" s="61"/>
      <c r="O5" s="56"/>
      <c r="P5" s="56"/>
      <c r="Q5" s="56"/>
      <c r="S5" s="56"/>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5"/>
    </row>
    <row r="6" spans="1:50" s="58" customFormat="1" ht="18" customHeight="1">
      <c r="A6" s="64"/>
      <c r="C6" s="64"/>
      <c r="D6" s="61"/>
      <c r="E6" s="122" t="s">
        <v>60</v>
      </c>
      <c r="F6" s="61"/>
      <c r="G6" s="61"/>
      <c r="H6" s="61"/>
      <c r="I6" s="61"/>
      <c r="J6" s="61"/>
      <c r="K6" s="61"/>
      <c r="L6" s="61"/>
      <c r="M6" s="61"/>
      <c r="N6" s="61"/>
      <c r="O6" s="56"/>
      <c r="P6" s="56"/>
      <c r="Q6" s="56"/>
      <c r="S6" s="56"/>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5"/>
    </row>
    <row r="7" spans="1:50" s="58" customFormat="1" ht="18" customHeight="1">
      <c r="A7" s="64"/>
      <c r="C7" s="64"/>
      <c r="D7" s="61"/>
      <c r="E7" s="122" t="s">
        <v>105</v>
      </c>
      <c r="F7" s="61"/>
      <c r="G7" s="61"/>
      <c r="H7" s="61"/>
      <c r="I7" s="61"/>
      <c r="J7" s="61"/>
      <c r="K7" s="61"/>
      <c r="L7" s="61"/>
      <c r="M7" s="61"/>
      <c r="N7" s="61"/>
      <c r="O7" s="56"/>
      <c r="P7" s="56"/>
      <c r="Q7" s="56"/>
      <c r="S7" s="56"/>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5"/>
    </row>
    <row r="8" spans="1:50" s="58" customFormat="1" ht="18" customHeight="1">
      <c r="A8" s="64"/>
      <c r="C8" s="66"/>
      <c r="D8" s="61"/>
      <c r="E8" s="123" t="s">
        <v>4</v>
      </c>
      <c r="F8" s="61"/>
      <c r="G8" s="61"/>
      <c r="H8" s="61"/>
      <c r="I8" s="61"/>
      <c r="J8" s="61"/>
      <c r="K8" s="61"/>
      <c r="L8" s="61"/>
      <c r="M8" s="61"/>
      <c r="N8" s="61"/>
      <c r="O8" s="56"/>
      <c r="P8" s="56"/>
      <c r="Q8" s="56"/>
      <c r="S8" s="56"/>
      <c r="T8" s="61"/>
      <c r="U8" s="61"/>
      <c r="V8" s="61"/>
      <c r="W8" s="61"/>
      <c r="X8" s="61"/>
      <c r="Y8" s="61"/>
      <c r="Z8" s="61"/>
      <c r="AA8" s="61"/>
      <c r="AB8" s="61"/>
      <c r="AC8" s="61"/>
      <c r="AD8" s="61"/>
      <c r="AE8" s="61"/>
      <c r="AF8" s="61"/>
      <c r="AG8" s="61"/>
      <c r="AH8" s="61"/>
      <c r="AI8" s="61"/>
      <c r="AJ8" s="61"/>
      <c r="AK8" s="61"/>
      <c r="AL8" s="61"/>
      <c r="AM8" s="61"/>
      <c r="AN8" s="61"/>
      <c r="AO8" s="56"/>
      <c r="AP8" s="61"/>
      <c r="AQ8" s="61"/>
      <c r="AR8" s="56"/>
      <c r="AS8" s="61"/>
      <c r="AT8" s="61"/>
      <c r="AU8" s="61"/>
      <c r="AV8" s="61"/>
      <c r="AW8" s="61"/>
      <c r="AX8" s="65"/>
    </row>
    <row r="9" spans="1:50" s="58" customFormat="1" ht="18" customHeight="1">
      <c r="A9" s="64"/>
      <c r="C9" s="66"/>
      <c r="D9" s="61"/>
      <c r="E9" s="123"/>
      <c r="F9" s="61"/>
      <c r="G9" s="61"/>
      <c r="H9" s="61"/>
      <c r="I9" s="61"/>
      <c r="J9" s="61"/>
      <c r="K9" s="61"/>
      <c r="L9" s="61"/>
      <c r="M9" s="61"/>
      <c r="N9" s="61"/>
      <c r="O9" s="56"/>
      <c r="P9" s="56"/>
      <c r="Q9" s="56"/>
      <c r="S9" s="56"/>
      <c r="T9" s="61"/>
      <c r="U9" s="61"/>
      <c r="V9" s="61"/>
      <c r="W9" s="61"/>
      <c r="X9" s="61"/>
      <c r="Y9" s="61"/>
      <c r="Z9" s="61"/>
      <c r="AA9" s="61"/>
      <c r="AB9" s="61"/>
      <c r="AC9" s="61"/>
      <c r="AD9" s="61"/>
      <c r="AE9" s="61"/>
      <c r="AF9" s="61"/>
      <c r="AG9" s="61"/>
      <c r="AH9" s="61"/>
      <c r="AI9" s="61"/>
      <c r="AJ9" s="61"/>
      <c r="AK9" s="61"/>
      <c r="AL9" s="61"/>
      <c r="AM9" s="61"/>
      <c r="AN9" s="61"/>
      <c r="AO9" s="56"/>
      <c r="AP9" s="61"/>
      <c r="AQ9" s="61"/>
      <c r="AR9" s="61"/>
      <c r="AU9" s="61"/>
      <c r="AV9" s="61"/>
      <c r="AW9" s="61"/>
      <c r="AX9" s="65"/>
    </row>
    <row r="10" spans="1:50" s="58" customFormat="1" ht="18" customHeight="1">
      <c r="A10" s="64"/>
      <c r="C10" s="66"/>
      <c r="D10" s="61"/>
      <c r="E10" s="123"/>
      <c r="F10" s="61"/>
      <c r="G10" s="61"/>
      <c r="H10" s="61"/>
      <c r="I10" s="61"/>
      <c r="J10" s="61"/>
      <c r="K10" s="61"/>
      <c r="L10" s="61"/>
      <c r="M10" s="61"/>
      <c r="N10" s="61"/>
      <c r="O10" s="56"/>
      <c r="P10" s="56"/>
      <c r="Q10" s="56"/>
      <c r="S10" s="56"/>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5"/>
    </row>
    <row r="11" spans="1:50" s="75" customFormat="1" ht="18" customHeight="1">
      <c r="A11" s="124"/>
      <c r="B11" s="125"/>
      <c r="C11" s="125"/>
      <c r="D11" s="126"/>
      <c r="E11" s="126"/>
      <c r="F11" s="126"/>
      <c r="G11" s="126"/>
      <c r="H11" s="126"/>
      <c r="I11" s="126"/>
      <c r="J11" s="70"/>
      <c r="K11" s="70"/>
      <c r="L11" s="70"/>
      <c r="M11" s="70"/>
      <c r="N11" s="70"/>
      <c r="O11" s="70"/>
      <c r="P11" s="70"/>
      <c r="Q11" s="70"/>
      <c r="R11" s="127"/>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126"/>
      <c r="AU11" s="126"/>
      <c r="AV11" s="126"/>
      <c r="AW11" s="126"/>
      <c r="AX11" s="84"/>
    </row>
    <row r="12" spans="1:46" s="75" customFormat="1" ht="18" customHeight="1">
      <c r="A12" s="72"/>
      <c r="B12" s="73"/>
      <c r="C12" s="73"/>
      <c r="D12" s="128"/>
      <c r="E12" s="128"/>
      <c r="F12" s="128"/>
      <c r="G12" s="128"/>
      <c r="H12" s="128"/>
      <c r="I12" s="313"/>
      <c r="J12" s="412" t="s">
        <v>86</v>
      </c>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4"/>
      <c r="AT12" s="128" t="s">
        <v>11</v>
      </c>
    </row>
    <row r="13" spans="1:46" s="75" customFormat="1" ht="27.75" customHeight="1">
      <c r="A13" s="76"/>
      <c r="B13" s="77" t="s">
        <v>5</v>
      </c>
      <c r="C13" s="129"/>
      <c r="D13" s="130" t="s">
        <v>6</v>
      </c>
      <c r="E13" s="130" t="s">
        <v>54</v>
      </c>
      <c r="F13" s="130" t="s">
        <v>7</v>
      </c>
      <c r="G13" s="130" t="s">
        <v>8</v>
      </c>
      <c r="H13" s="130" t="s">
        <v>9</v>
      </c>
      <c r="I13" s="130" t="s">
        <v>148</v>
      </c>
      <c r="J13" s="79" t="s">
        <v>111</v>
      </c>
      <c r="K13" s="79" t="s">
        <v>146</v>
      </c>
      <c r="L13" s="79" t="s">
        <v>112</v>
      </c>
      <c r="M13" s="79" t="s">
        <v>63</v>
      </c>
      <c r="N13" s="79" t="s">
        <v>113</v>
      </c>
      <c r="O13" s="79" t="s">
        <v>76</v>
      </c>
      <c r="P13" s="79" t="s">
        <v>114</v>
      </c>
      <c r="Q13" s="79" t="s">
        <v>64</v>
      </c>
      <c r="R13" s="79" t="s">
        <v>62</v>
      </c>
      <c r="S13" s="79" t="s">
        <v>115</v>
      </c>
      <c r="T13" s="79" t="s">
        <v>65</v>
      </c>
      <c r="U13" s="79" t="s">
        <v>66</v>
      </c>
      <c r="V13" s="79" t="s">
        <v>77</v>
      </c>
      <c r="W13" s="79" t="s">
        <v>116</v>
      </c>
      <c r="X13" s="79" t="s">
        <v>78</v>
      </c>
      <c r="Y13" s="79" t="s">
        <v>67</v>
      </c>
      <c r="Z13" s="79" t="s">
        <v>117</v>
      </c>
      <c r="AA13" s="79" t="s">
        <v>118</v>
      </c>
      <c r="AB13" s="79" t="s">
        <v>68</v>
      </c>
      <c r="AC13" s="79" t="s">
        <v>119</v>
      </c>
      <c r="AD13" s="79" t="s">
        <v>82</v>
      </c>
      <c r="AE13" s="79" t="s">
        <v>79</v>
      </c>
      <c r="AF13" s="79" t="s">
        <v>120</v>
      </c>
      <c r="AG13" s="79" t="s">
        <v>69</v>
      </c>
      <c r="AH13" s="79" t="s">
        <v>70</v>
      </c>
      <c r="AI13" s="79" t="s">
        <v>147</v>
      </c>
      <c r="AJ13" s="79" t="s">
        <v>71</v>
      </c>
      <c r="AK13" s="79" t="s">
        <v>121</v>
      </c>
      <c r="AL13" s="79" t="s">
        <v>83</v>
      </c>
      <c r="AM13" s="79" t="s">
        <v>122</v>
      </c>
      <c r="AN13" s="79" t="s">
        <v>123</v>
      </c>
      <c r="AO13" s="79" t="s">
        <v>72</v>
      </c>
      <c r="AP13" s="79" t="s">
        <v>73</v>
      </c>
      <c r="AQ13" s="79" t="s">
        <v>74</v>
      </c>
      <c r="AR13" s="79" t="s">
        <v>75</v>
      </c>
      <c r="AS13" s="79" t="s">
        <v>124</v>
      </c>
      <c r="AT13" s="130" t="s">
        <v>10</v>
      </c>
    </row>
    <row r="14" spans="1:47" s="75" customFormat="1" ht="18" customHeight="1">
      <c r="A14" s="80"/>
      <c r="B14" s="81" t="s">
        <v>17</v>
      </c>
      <c r="C14" s="82"/>
      <c r="D14" s="83"/>
      <c r="E14" s="83" t="s">
        <v>11</v>
      </c>
      <c r="F14" s="83"/>
      <c r="G14" s="83"/>
      <c r="H14" s="83"/>
      <c r="I14" s="83"/>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7"/>
    </row>
    <row r="15" spans="1:46" s="75" customFormat="1" ht="18" customHeight="1">
      <c r="A15" s="80"/>
      <c r="B15" s="81" t="s">
        <v>18</v>
      </c>
      <c r="C15" s="82"/>
      <c r="D15" s="136"/>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row>
    <row r="16" spans="1:46" s="75" customFormat="1" ht="18" customHeight="1">
      <c r="A16" s="85"/>
      <c r="B16" s="86" t="s">
        <v>107</v>
      </c>
      <c r="C16" s="87"/>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T16" s="116">
        <f>+IF(2!AS13&lt;&gt;"",IF((1+OUT_2_Check!$Q$4)*SUM(2!D13:AR13)&lt;2!AS13,1,IF((1-OUT_2_Check!$Q$4)*SUM(2!D13:AR13)&gt;2!AS13,1,0)),IF(SUM(2!D13:AR13)&lt;&gt;0,1,0))</f>
        <v>1</v>
      </c>
    </row>
    <row r="17" spans="1:46" s="75" customFormat="1" ht="18" customHeight="1">
      <c r="A17" s="88"/>
      <c r="B17" s="86" t="s">
        <v>108</v>
      </c>
      <c r="C17" s="8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16">
        <f>+IF(2!AS14&lt;&gt;"",IF((1+OUT_2_Check!$Q$4)*SUM(2!D14:AR14)&lt;2!AS14,1,IF((1-OUT_2_Check!$Q$4)*SUM(2!D14:AR14)&gt;2!AS14,1,0)),IF(SUM(2!D14:AR14)&lt;&gt;0,1,0))</f>
        <v>0</v>
      </c>
    </row>
    <row r="18" spans="1:46" s="75" customFormat="1" ht="18" customHeight="1">
      <c r="A18" s="88"/>
      <c r="B18" s="86" t="s">
        <v>109</v>
      </c>
      <c r="C18" s="87"/>
      <c r="D18" s="107"/>
      <c r="E18" s="181"/>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16">
        <f>+IF(2!AS15&lt;&gt;"",IF((1+OUT_2_Check!$Q$4)*SUM(2!D15:AR15)&lt;2!AS15,1,IF((1-OUT_2_Check!$Q$4)*SUM(2!D15:AR15)&gt;2!AS15,1,0)),IF(SUM(2!D15:AR15)&lt;&gt;0,1,0))</f>
        <v>1</v>
      </c>
    </row>
    <row r="19" spans="1:46" s="75" customFormat="1" ht="18" customHeight="1">
      <c r="A19" s="88"/>
      <c r="B19" s="87" t="s">
        <v>12</v>
      </c>
      <c r="C19" s="87"/>
      <c r="D19" s="105">
        <f>+IF(2!D16&lt;&gt;"",IF((1+OUT_2_Check!$Q$4)*SUM(2!D13:D15)&lt;2!D16,1,IF((1-OUT_2_Check!$Q$4)*SUM(2!D13:D15)&gt;2!D16,1,0)),IF(SUM(2!D13:D15)&lt;&gt;0,1,0))</f>
        <v>0</v>
      </c>
      <c r="E19" s="105">
        <f>+IF(2!E16&lt;&gt;"",IF((1+OUT_2_Check!$Q$4)*SUM(2!E13:E15)&lt;2!E16,1,IF((1-OUT_2_Check!$Q$4)*SUM(2!E13:E15)&gt;2!E16,1,0)),IF(SUM(2!E13:E15)&lt;&gt;0,1,0))</f>
        <v>0</v>
      </c>
      <c r="F19" s="105">
        <f>+IF(2!F16&lt;&gt;"",IF((1+OUT_2_Check!$Q$4)*SUM(2!F13:F15)&lt;2!F16,1,IF((1-OUT_2_Check!$Q$4)*SUM(2!F13:F15)&gt;2!F16,1,0)),IF(SUM(2!F13:F15)&lt;&gt;0,1,0))</f>
        <v>0</v>
      </c>
      <c r="G19" s="105">
        <f>+IF(2!G16&lt;&gt;"",IF((1+OUT_2_Check!$Q$4)*SUM(2!G13:G15)&lt;2!G16,1,IF((1-OUT_2_Check!$Q$4)*SUM(2!G13:G15)&gt;2!G16,1,0)),IF(SUM(2!G13:G15)&lt;&gt;0,1,0))</f>
        <v>0</v>
      </c>
      <c r="H19" s="105">
        <f>+IF(2!H16&lt;&gt;"",IF((1+OUT_2_Check!$Q$4)*SUM(2!H13:H15)&lt;2!H16,1,IF((1-OUT_2_Check!$Q$4)*SUM(2!H13:H15)&gt;2!H16,1,0)),IF(SUM(2!H13:H15)&lt;&gt;0,1,0))</f>
        <v>0</v>
      </c>
      <c r="I19" s="105">
        <f>+IF(2!I16&lt;&gt;"",IF((1+OUT_2_Check!$Q$4)*SUM(2!I13:I15)&lt;2!I16,1,IF((1-OUT_2_Check!$Q$4)*SUM(2!I13:I15)&gt;2!I16,1,0)),IF(SUM(2!I13:I15)&lt;&gt;0,1,0))</f>
        <v>0</v>
      </c>
      <c r="J19" s="105">
        <f>+IF(2!J16&lt;&gt;"",IF((1+OUT_2_Check!$Q$4)*SUM(2!J13:J15)&lt;2!J16,1,IF((1-OUT_2_Check!$Q$4)*SUM(2!J13:J15)&gt;2!J16,1,0)),IF(SUM(2!J13:J15)&lt;&gt;0,1,0))</f>
        <v>0</v>
      </c>
      <c r="K19" s="105">
        <f>+IF(2!L16&lt;&gt;"",IF((1+OUT_2_Check!$Q$4)*SUM(2!L13:L15)&lt;2!L16,1,IF((1-OUT_2_Check!$Q$4)*SUM(2!L13:L15)&gt;2!L16,1,0)),IF(SUM(2!L13:L15)&lt;&gt;0,1,0))</f>
        <v>0</v>
      </c>
      <c r="L19" s="105">
        <f>+IF(2!M16&lt;&gt;"",IF((1+OUT_2_Check!$Q$4)*SUM(2!M13:M15)&lt;2!M16,1,IF((1-OUT_2_Check!$Q$4)*SUM(2!M13:M15)&gt;2!M16,1,0)),IF(SUM(2!M13:M15)&lt;&gt;0,1,0))</f>
        <v>0</v>
      </c>
      <c r="M19" s="105">
        <f>+IF(2!N16&lt;&gt;"",IF((1+OUT_2_Check!$Q$4)*SUM(2!N13:N15)&lt;2!N16,1,IF((1-OUT_2_Check!$Q$4)*SUM(2!N13:N15)&gt;2!N16,1,0)),IF(SUM(2!N13:N15)&lt;&gt;0,1,0))</f>
        <v>0</v>
      </c>
      <c r="N19" s="105">
        <f>+IF(2!O16&lt;&gt;"",IF((1+OUT_2_Check!$Q$4)*SUM(2!O13:O15)&lt;2!O16,1,IF((1-OUT_2_Check!$Q$4)*SUM(2!O13:O15)&gt;2!O16,1,0)),IF(SUM(2!O13:O15)&lt;&gt;0,1,0))</f>
        <v>0</v>
      </c>
      <c r="O19" s="105">
        <f>+IF(2!P16&lt;&gt;"",IF((1+OUT_2_Check!$Q$4)*SUM(2!P13:P15)&lt;2!P16,1,IF((1-OUT_2_Check!$Q$4)*SUM(2!P13:P15)&gt;2!P16,1,0)),IF(SUM(2!P13:P15)&lt;&gt;0,1,0))</f>
        <v>0</v>
      </c>
      <c r="P19" s="105">
        <f>+IF(2!Q16&lt;&gt;"",IF((1+OUT_2_Check!$Q$4)*SUM(2!Q13:Q15)&lt;2!Q16,1,IF((1-OUT_2_Check!$Q$4)*SUM(2!Q13:Q15)&gt;2!Q16,1,0)),IF(SUM(2!Q13:Q15)&lt;&gt;0,1,0))</f>
        <v>0</v>
      </c>
      <c r="Q19" s="105">
        <f>+IF(2!R16&lt;&gt;"",IF((1+OUT_2_Check!$Q$4)*SUM(2!R13:R15)&lt;2!R16,1,IF((1-OUT_2_Check!$Q$4)*SUM(2!R13:R15)&gt;2!R16,1,0)),IF(SUM(2!R13:R15)&lt;&gt;0,1,0))</f>
        <v>0</v>
      </c>
      <c r="R19" s="105">
        <f>+IF(2!S16&lt;&gt;"",IF((1+OUT_2_Check!$Q$4)*SUM(2!S13:S15)&lt;2!S16,1,IF((1-OUT_2_Check!$Q$4)*SUM(2!S13:S15)&gt;2!S16,1,0)),IF(SUM(2!S13:S15)&lt;&gt;0,1,0))</f>
        <v>0</v>
      </c>
      <c r="S19" s="105">
        <f>+IF(2!T16&lt;&gt;"",IF((1+OUT_2_Check!$Q$4)*SUM(2!T13:T15)&lt;2!T16,1,IF((1-OUT_2_Check!$Q$4)*SUM(2!T13:T15)&gt;2!T16,1,0)),IF(SUM(2!T13:T15)&lt;&gt;0,1,0))</f>
        <v>0</v>
      </c>
      <c r="T19" s="105">
        <f>+IF(2!U16&lt;&gt;"",IF((1+OUT_2_Check!$Q$4)*SUM(2!U13:U15)&lt;2!U16,1,IF((1-OUT_2_Check!$Q$4)*SUM(2!U13:U15)&gt;2!U16,1,0)),IF(SUM(2!U13:U15)&lt;&gt;0,1,0))</f>
        <v>0</v>
      </c>
      <c r="U19" s="105">
        <f>+IF(2!V16&lt;&gt;"",IF((1+OUT_2_Check!$Q$4)*SUM(2!V13:V15)&lt;2!V16,1,IF((1-OUT_2_Check!$Q$4)*SUM(2!V13:V15)&gt;2!V16,1,0)),IF(SUM(2!V13:V15)&lt;&gt;0,1,0))</f>
        <v>0</v>
      </c>
      <c r="V19" s="105">
        <f>+IF(2!W16&lt;&gt;"",IF((1+OUT_2_Check!$Q$4)*SUM(2!W13:W15)&lt;2!W16,1,IF((1-OUT_2_Check!$Q$4)*SUM(2!W13:W15)&gt;2!W16,1,0)),IF(SUM(2!W13:W15)&lt;&gt;0,1,0))</f>
        <v>0</v>
      </c>
      <c r="W19" s="105">
        <f>+IF(2!X16&lt;&gt;"",IF((1+OUT_2_Check!$Q$4)*SUM(2!X13:X15)&lt;2!X16,1,IF((1-OUT_2_Check!$Q$4)*SUM(2!X13:X15)&gt;2!X16,1,0)),IF(SUM(2!X13:X15)&lt;&gt;0,1,0))</f>
        <v>0</v>
      </c>
      <c r="X19" s="105">
        <f>+IF(2!Y16&lt;&gt;"",IF((1+OUT_2_Check!$Q$4)*SUM(2!Y13:Y15)&lt;2!Y16,1,IF((1-OUT_2_Check!$Q$4)*SUM(2!Y13:Y15)&gt;2!Y16,1,0)),IF(SUM(2!Y13:Y15)&lt;&gt;0,1,0))</f>
        <v>0</v>
      </c>
      <c r="Y19" s="105">
        <f>+IF(2!Z16&lt;&gt;"",IF((1+OUT_2_Check!$Q$4)*SUM(2!Z13:Z15)&lt;2!Z16,1,IF((1-OUT_2_Check!$Q$4)*SUM(2!Z13:Z15)&gt;2!Z16,1,0)),IF(SUM(2!Z13:Z15)&lt;&gt;0,1,0))</f>
        <v>0</v>
      </c>
      <c r="Z19" s="105">
        <f>+IF(2!AA16&lt;&gt;"",IF((1+OUT_2_Check!$Q$4)*SUM(2!AA13:AA15)&lt;2!AA16,1,IF((1-OUT_2_Check!$Q$4)*SUM(2!AA13:AA15)&gt;2!AA16,1,0)),IF(SUM(2!AA13:AA15)&lt;&gt;0,1,0))</f>
        <v>0</v>
      </c>
      <c r="AA19" s="105">
        <f>+IF(2!AB16&lt;&gt;"",IF((1+OUT_2_Check!$Q$4)*SUM(2!AB13:AB15)&lt;2!AB16,1,IF((1-OUT_2_Check!$Q$4)*SUM(2!AB13:AB15)&gt;2!AB16,1,0)),IF(SUM(2!AB13:AB15)&lt;&gt;0,1,0))</f>
        <v>0</v>
      </c>
      <c r="AB19" s="105">
        <f>+IF(2!AC16&lt;&gt;"",IF((1+OUT_2_Check!$Q$4)*SUM(2!AC13:AC15)&lt;2!AC16,1,IF((1-OUT_2_Check!$Q$4)*SUM(2!AC13:AC15)&gt;2!AC16,1,0)),IF(SUM(2!AC13:AC15)&lt;&gt;0,1,0))</f>
        <v>0</v>
      </c>
      <c r="AC19" s="105">
        <f>+IF(2!AD16&lt;&gt;"",IF((1+OUT_2_Check!$Q$4)*SUM(2!AD13:AD15)&lt;2!AD16,1,IF((1-OUT_2_Check!$Q$4)*SUM(2!AD13:AD15)&gt;2!AD16,1,0)),IF(SUM(2!AD13:AD15)&lt;&gt;0,1,0))</f>
        <v>0</v>
      </c>
      <c r="AD19" s="105">
        <f>+IF(2!AE16&lt;&gt;"",IF((1+OUT_2_Check!$Q$4)*SUM(2!AE13:AE15)&lt;2!AE16,1,IF((1-OUT_2_Check!$Q$4)*SUM(2!AE13:AE15)&gt;2!AE16,1,0)),IF(SUM(2!AE13:AE15)&lt;&gt;0,1,0))</f>
        <v>0</v>
      </c>
      <c r="AE19" s="105">
        <f>+IF(2!AF16&lt;&gt;"",IF((1+OUT_2_Check!$Q$4)*SUM(2!AF13:AF15)&lt;2!AF16,1,IF((1-OUT_2_Check!$Q$4)*SUM(2!AF13:AF15)&gt;2!AF16,1,0)),IF(SUM(2!AF13:AF15)&lt;&gt;0,1,0))</f>
        <v>0</v>
      </c>
      <c r="AF19" s="105">
        <f>+IF(2!AG16&lt;&gt;"",IF((1+OUT_2_Check!$Q$4)*SUM(2!AG13:AG15)&lt;2!AG16,1,IF((1-OUT_2_Check!$Q$4)*SUM(2!AG13:AG15)&gt;2!AG16,1,0)),IF(SUM(2!AG13:AG15)&lt;&gt;0,1,0))</f>
        <v>0</v>
      </c>
      <c r="AG19" s="105">
        <f>+IF(2!AH16&lt;&gt;"",IF((1+OUT_2_Check!$Q$4)*SUM(2!AH13:AH15)&lt;2!AH16,1,IF((1-OUT_2_Check!$Q$4)*SUM(2!AH13:AH15)&gt;2!AH16,1,0)),IF(SUM(2!AH13:AH15)&lt;&gt;0,1,0))</f>
        <v>0</v>
      </c>
      <c r="AH19" s="105">
        <f>+IF(2!AI16&lt;&gt;"",IF((1+OUT_2_Check!$Q$4)*SUM(2!AI13:AI15)&lt;2!AI16,1,IF((1-OUT_2_Check!$Q$4)*SUM(2!AI13:AI15)&gt;2!AI16,1,0)),IF(SUM(2!AI13:AI15)&lt;&gt;0,1,0))</f>
        <v>0</v>
      </c>
      <c r="AI19" s="105">
        <f>+IF(2!AJ16&lt;&gt;"",IF((1+OUT_2_Check!$Q$4)*SUM(2!AJ13:AJ15)&lt;2!AJ16,1,IF((1-OUT_2_Check!$Q$4)*SUM(2!AJ13:AJ15)&gt;2!AJ16,1,0)),IF(SUM(2!AJ13:AJ15)&lt;&gt;0,1,0))</f>
        <v>0</v>
      </c>
      <c r="AJ19" s="105">
        <f>+IF(2!AK16&lt;&gt;"",IF((1+OUT_2_Check!$Q$4)*SUM(2!AK13:AK15)&lt;2!AK16,1,IF((1-OUT_2_Check!$Q$4)*SUM(2!AK13:AK15)&gt;2!AK16,1,0)),IF(SUM(2!AK13:AK15)&lt;&gt;0,1,0))</f>
        <v>0</v>
      </c>
      <c r="AK19" s="105">
        <f>+IF(2!AL16&lt;&gt;"",IF((1+OUT_2_Check!$Q$4)*SUM(2!AL13:AL15)&lt;2!AL16,1,IF((1-OUT_2_Check!$Q$4)*SUM(2!AL13:AL15)&gt;2!AL16,1,0)),IF(SUM(2!AL13:AL15)&lt;&gt;0,1,0))</f>
        <v>0</v>
      </c>
      <c r="AL19" s="105">
        <f>+IF(2!AM16&lt;&gt;"",IF((1+OUT_2_Check!$Q$4)*SUM(2!AM13:AM15)&lt;2!AM16,1,IF((1-OUT_2_Check!$Q$4)*SUM(2!AM13:AM15)&gt;2!AM16,1,0)),IF(SUM(2!AM13:AM15)&lt;&gt;0,1,0))</f>
        <v>0</v>
      </c>
      <c r="AM19" s="105">
        <f>+IF(2!AN16&lt;&gt;"",IF((1+OUT_2_Check!$Q$4)*SUM(2!AN13:AN15)&lt;2!AN16,1,IF((1-OUT_2_Check!$Q$4)*SUM(2!AN13:AN15)&gt;2!AN16,1,0)),IF(SUM(2!AN13:AN15)&lt;&gt;0,1,0))</f>
        <v>0</v>
      </c>
      <c r="AN19" s="105" t="e">
        <f>+IF(2!#REF!&lt;&gt;"",IF((1+OUT_2_Check!$Q$4)*SUM(2!#REF!)&lt;2!#REF!,1,IF((1-OUT_2_Check!$Q$4)*SUM(2!#REF!)&gt;2!#REF!,1,0)),IF(SUM(2!#REF!)&lt;&gt;0,1,0))</f>
        <v>#REF!</v>
      </c>
      <c r="AO19" s="105" t="e">
        <f>+IF(2!#REF!&lt;&gt;"",IF((1+OUT_2_Check!$Q$4)*SUM(2!#REF!)&lt;2!#REF!,1,IF((1-OUT_2_Check!$Q$4)*SUM(2!#REF!)&gt;2!#REF!,1,0)),IF(SUM(2!#REF!)&lt;&gt;0,1,0))</f>
        <v>#REF!</v>
      </c>
      <c r="AP19" s="105">
        <f>+IF(2!AO16&lt;&gt;"",IF((1+OUT_2_Check!$Q$4)*SUM(2!AO13:AO15)&lt;2!AO16,1,IF((1-OUT_2_Check!$Q$4)*SUM(2!AO13:AO15)&gt;2!AO16,1,0)),IF(SUM(2!AO13:AO15)&lt;&gt;0,1,0))</f>
        <v>0</v>
      </c>
      <c r="AQ19" s="105">
        <f>+IF(2!AP16&lt;&gt;"",IF((1+OUT_2_Check!$Q$4)*SUM(2!AP13:AP15)&lt;2!AP16,1,IF((1-OUT_2_Check!$Q$4)*SUM(2!AP13:AP15)&gt;2!AP16,1,0)),IF(SUM(2!AP13:AP15)&lt;&gt;0,1,0))</f>
        <v>0</v>
      </c>
      <c r="AR19" s="105">
        <f>+IF(2!AQ16&lt;&gt;"",IF((1+OUT_2_Check!$Q$4)*SUM(2!AQ13:AQ15)&lt;2!AQ16,1,IF((1-OUT_2_Check!$Q$4)*SUM(2!AQ13:AQ15)&gt;2!AQ16,1,0)),IF(SUM(2!AQ13:AQ15)&lt;&gt;0,1,0))</f>
        <v>0</v>
      </c>
      <c r="AS19" s="105">
        <f>+IF(2!AR16&lt;&gt;"",IF((1+OUT_2_Check!$Q$4)*SUM(2!AR13:AR15)&lt;2!AR16,1,IF((1-OUT_2_Check!$Q$4)*SUM(2!AR13:AR15)&gt;2!AR16,1,0)),IF(SUM(2!AR13:AR15)&lt;&gt;0,1,0))</f>
        <v>0</v>
      </c>
      <c r="AT19" s="116">
        <f>+IF(2!AS16&lt;&gt;"",IF((1+OUT_2_Check!$Q$4)*SUM(2!D16:AR16)&lt;2!AS16,1,IF((1-OUT_2_Check!$Q$4)*SUM(2!D16:AR16)&gt;2!AS16,1,0)),IF(SUM(2!D16:AR16)&lt;&gt;0,1,0))</f>
        <v>1</v>
      </c>
    </row>
    <row r="20" spans="1:46" s="75" customFormat="1" ht="18" customHeight="1">
      <c r="A20" s="88"/>
      <c r="B20" s="90"/>
      <c r="C20" s="90"/>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row>
    <row r="21" spans="1:46" s="75" customFormat="1" ht="18" customHeight="1">
      <c r="A21" s="80"/>
      <c r="B21" s="81" t="s">
        <v>27</v>
      </c>
      <c r="C21" s="82"/>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row>
    <row r="22" spans="1:46" s="75" customFormat="1" ht="18" customHeight="1">
      <c r="A22" s="85"/>
      <c r="B22" s="86" t="s">
        <v>107</v>
      </c>
      <c r="C22" s="8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16">
        <f>+IF(2!AS18&lt;&gt;"",IF((1+OUT_2_Check!$Q$4)*SUM(2!D18:AR18)&lt;2!AS18,1,IF((1-OUT_2_Check!$Q$4)*SUM(2!D18:AR18)&gt;2!AS18,1,0)),IF(SUM(2!D18:AR18)&lt;&gt;0,1,0))</f>
        <v>1</v>
      </c>
    </row>
    <row r="23" spans="1:46" s="75" customFormat="1" ht="18" customHeight="1">
      <c r="A23" s="88"/>
      <c r="B23" s="86" t="s">
        <v>108</v>
      </c>
      <c r="C23" s="8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16">
        <f>+IF(2!AS19&lt;&gt;"",IF((1+OUT_2_Check!$Q$4)*SUM(2!D19:AR19)&lt;2!AS19,1,IF((1-OUT_2_Check!$Q$4)*SUM(2!D19:AR19)&gt;2!AS19,1,0)),IF(SUM(2!D19:AR19)&lt;&gt;0,1,0))</f>
        <v>1</v>
      </c>
    </row>
    <row r="24" spans="1:46" s="75" customFormat="1" ht="18" customHeight="1">
      <c r="A24" s="88"/>
      <c r="B24" s="86" t="s">
        <v>109</v>
      </c>
      <c r="C24" s="8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16">
        <f>+IF(2!AS20&lt;&gt;"",IF((1+OUT_2_Check!$Q$4)*SUM(2!D20:AR20)&lt;2!AS20,1,IF((1-OUT_2_Check!$Q$4)*SUM(2!D20:AR20)&gt;2!AS20,1,0)),IF(SUM(2!D20:AR20)&lt;&gt;0,1,0))</f>
        <v>1</v>
      </c>
    </row>
    <row r="25" spans="1:46" s="75" customFormat="1" ht="18" customHeight="1">
      <c r="A25" s="85"/>
      <c r="B25" s="87" t="s">
        <v>12</v>
      </c>
      <c r="C25" s="87"/>
      <c r="D25" s="105">
        <f>+IF(2!D21&lt;&gt;"",IF((1+OUT_2_Check!$Q$4)*SUM(2!D18:D20)&lt;2!D21,1,IF((1-OUT_2_Check!$Q$4)*SUM(2!D18:D20)&gt;2!D21,1,0)),IF(SUM(2!D18:D20)&lt;&gt;0,1,0))</f>
        <v>0</v>
      </c>
      <c r="E25" s="105">
        <f>+IF(2!E21&lt;&gt;"",IF((1+OUT_2_Check!$Q$4)*SUM(2!E18:E20)&lt;2!E21,1,IF((1-OUT_2_Check!$Q$4)*SUM(2!E18:E20)&gt;2!E21,1,0)),IF(SUM(2!E18:E20)&lt;&gt;0,1,0))</f>
        <v>0</v>
      </c>
      <c r="F25" s="105">
        <f>+IF(2!F21&lt;&gt;"",IF((1+OUT_2_Check!$Q$4)*SUM(2!F18:F20)&lt;2!F21,1,IF((1-OUT_2_Check!$Q$4)*SUM(2!F18:F20)&gt;2!F21,1,0)),IF(SUM(2!F18:F20)&lt;&gt;0,1,0))</f>
        <v>0</v>
      </c>
      <c r="G25" s="105">
        <f>+IF(2!G21&lt;&gt;"",IF((1+OUT_2_Check!$Q$4)*SUM(2!G18:G20)&lt;2!G21,1,IF((1-OUT_2_Check!$Q$4)*SUM(2!G18:G20)&gt;2!G21,1,0)),IF(SUM(2!G18:G20)&lt;&gt;0,1,0))</f>
        <v>0</v>
      </c>
      <c r="H25" s="105">
        <f>+IF(2!H21&lt;&gt;"",IF((1+OUT_2_Check!$Q$4)*SUM(2!H18:H20)&lt;2!H21,1,IF((1-OUT_2_Check!$Q$4)*SUM(2!H18:H20)&gt;2!H21,1,0)),IF(SUM(2!H18:H20)&lt;&gt;0,1,0))</f>
        <v>0</v>
      </c>
      <c r="I25" s="105">
        <f>+IF(2!I21&lt;&gt;"",IF((1+OUT_2_Check!$Q$4)*SUM(2!I18:I20)&lt;2!I21,1,IF((1-OUT_2_Check!$Q$4)*SUM(2!I18:I20)&gt;2!I21,1,0)),IF(SUM(2!I18:I20)&lt;&gt;0,1,0))</f>
        <v>0</v>
      </c>
      <c r="J25" s="105">
        <f>+IF(2!J21&lt;&gt;"",IF((1+OUT_2_Check!$Q$4)*SUM(2!J18:J20)&lt;2!J21,1,IF((1-OUT_2_Check!$Q$4)*SUM(2!J18:J20)&gt;2!J21,1,0)),IF(SUM(2!J18:J20)&lt;&gt;0,1,0))</f>
        <v>0</v>
      </c>
      <c r="K25" s="105">
        <f>+IF(2!L21&lt;&gt;"",IF((1+OUT_2_Check!$Q$4)*SUM(2!L18:L20)&lt;2!L21,1,IF((1-OUT_2_Check!$Q$4)*SUM(2!L18:L20)&gt;2!L21,1,0)),IF(SUM(2!L18:L20)&lt;&gt;0,1,0))</f>
        <v>0</v>
      </c>
      <c r="L25" s="105">
        <f>+IF(2!M21&lt;&gt;"",IF((1+OUT_2_Check!$Q$4)*SUM(2!M18:M20)&lt;2!M21,1,IF((1-OUT_2_Check!$Q$4)*SUM(2!M18:M20)&gt;2!M21,1,0)),IF(SUM(2!M18:M20)&lt;&gt;0,1,0))</f>
        <v>0</v>
      </c>
      <c r="M25" s="105">
        <f>+IF(2!N21&lt;&gt;"",IF((1+OUT_2_Check!$Q$4)*SUM(2!N18:N20)&lt;2!N21,1,IF((1-OUT_2_Check!$Q$4)*SUM(2!N18:N20)&gt;2!N21,1,0)),IF(SUM(2!N18:N20)&lt;&gt;0,1,0))</f>
        <v>0</v>
      </c>
      <c r="N25" s="105">
        <f>+IF(2!O21&lt;&gt;"",IF((1+OUT_2_Check!$Q$4)*SUM(2!O18:O20)&lt;2!O21,1,IF((1-OUT_2_Check!$Q$4)*SUM(2!O18:O20)&gt;2!O21,1,0)),IF(SUM(2!O18:O20)&lt;&gt;0,1,0))</f>
        <v>0</v>
      </c>
      <c r="O25" s="105">
        <f>+IF(2!P21&lt;&gt;"",IF((1+OUT_2_Check!$Q$4)*SUM(2!P18:P20)&lt;2!P21,1,IF((1-OUT_2_Check!$Q$4)*SUM(2!P18:P20)&gt;2!P21,1,0)),IF(SUM(2!P18:P20)&lt;&gt;0,1,0))</f>
        <v>0</v>
      </c>
      <c r="P25" s="105">
        <f>+IF(2!Q21&lt;&gt;"",IF((1+OUT_2_Check!$Q$4)*SUM(2!Q18:Q20)&lt;2!Q21,1,IF((1-OUT_2_Check!$Q$4)*SUM(2!Q18:Q20)&gt;2!Q21,1,0)),IF(SUM(2!Q18:Q20)&lt;&gt;0,1,0))</f>
        <v>0</v>
      </c>
      <c r="Q25" s="105">
        <f>+IF(2!R21&lt;&gt;"",IF((1+OUT_2_Check!$Q$4)*SUM(2!R18:R20)&lt;2!R21,1,IF((1-OUT_2_Check!$Q$4)*SUM(2!R18:R20)&gt;2!R21,1,0)),IF(SUM(2!R18:R20)&lt;&gt;0,1,0))</f>
        <v>0</v>
      </c>
      <c r="R25" s="105">
        <f>+IF(2!S21&lt;&gt;"",IF((1+OUT_2_Check!$Q$4)*SUM(2!S18:S20)&lt;2!S21,1,IF((1-OUT_2_Check!$Q$4)*SUM(2!S18:S20)&gt;2!S21,1,0)),IF(SUM(2!S18:S20)&lt;&gt;0,1,0))</f>
        <v>0</v>
      </c>
      <c r="S25" s="105">
        <f>+IF(2!T21&lt;&gt;"",IF((1+OUT_2_Check!$Q$4)*SUM(2!T18:T20)&lt;2!T21,1,IF((1-OUT_2_Check!$Q$4)*SUM(2!T18:T20)&gt;2!T21,1,0)),IF(SUM(2!T18:T20)&lt;&gt;0,1,0))</f>
        <v>0</v>
      </c>
      <c r="T25" s="105">
        <f>+IF(2!U21&lt;&gt;"",IF((1+OUT_2_Check!$Q$4)*SUM(2!U18:U20)&lt;2!U21,1,IF((1-OUT_2_Check!$Q$4)*SUM(2!U18:U20)&gt;2!U21,1,0)),IF(SUM(2!U18:U20)&lt;&gt;0,1,0))</f>
        <v>0</v>
      </c>
      <c r="U25" s="105">
        <f>+IF(2!V21&lt;&gt;"",IF((1+OUT_2_Check!$Q$4)*SUM(2!V18:V20)&lt;2!V21,1,IF((1-OUT_2_Check!$Q$4)*SUM(2!V18:V20)&gt;2!V21,1,0)),IF(SUM(2!V18:V20)&lt;&gt;0,1,0))</f>
        <v>0</v>
      </c>
      <c r="V25" s="105">
        <f>+IF(2!W21&lt;&gt;"",IF((1+OUT_2_Check!$Q$4)*SUM(2!W18:W20)&lt;2!W21,1,IF((1-OUT_2_Check!$Q$4)*SUM(2!W18:W20)&gt;2!W21,1,0)),IF(SUM(2!W18:W20)&lt;&gt;0,1,0))</f>
        <v>0</v>
      </c>
      <c r="W25" s="105">
        <f>+IF(2!X21&lt;&gt;"",IF((1+OUT_2_Check!$Q$4)*SUM(2!X18:X20)&lt;2!X21,1,IF((1-OUT_2_Check!$Q$4)*SUM(2!X18:X20)&gt;2!X21,1,0)),IF(SUM(2!X18:X20)&lt;&gt;0,1,0))</f>
        <v>0</v>
      </c>
      <c r="X25" s="105">
        <f>+IF(2!Y21&lt;&gt;"",IF((1+OUT_2_Check!$Q$4)*SUM(2!Y18:Y20)&lt;2!Y21,1,IF((1-OUT_2_Check!$Q$4)*SUM(2!Y18:Y20)&gt;2!Y21,1,0)),IF(SUM(2!Y18:Y20)&lt;&gt;0,1,0))</f>
        <v>0</v>
      </c>
      <c r="Y25" s="105">
        <f>+IF(2!Z21&lt;&gt;"",IF((1+OUT_2_Check!$Q$4)*SUM(2!Z18:Z20)&lt;2!Z21,1,IF((1-OUT_2_Check!$Q$4)*SUM(2!Z18:Z20)&gt;2!Z21,1,0)),IF(SUM(2!Z18:Z20)&lt;&gt;0,1,0))</f>
        <v>0</v>
      </c>
      <c r="Z25" s="105">
        <f>+IF(2!AA21&lt;&gt;"",IF((1+OUT_2_Check!$Q$4)*SUM(2!AA18:AA20)&lt;2!AA21,1,IF((1-OUT_2_Check!$Q$4)*SUM(2!AA18:AA20)&gt;2!AA21,1,0)),IF(SUM(2!AA18:AA20)&lt;&gt;0,1,0))</f>
        <v>0</v>
      </c>
      <c r="AA25" s="105">
        <f>+IF(2!AB21&lt;&gt;"",IF((1+OUT_2_Check!$Q$4)*SUM(2!AB18:AB20)&lt;2!AB21,1,IF((1-OUT_2_Check!$Q$4)*SUM(2!AB18:AB20)&gt;2!AB21,1,0)),IF(SUM(2!AB18:AB20)&lt;&gt;0,1,0))</f>
        <v>0</v>
      </c>
      <c r="AB25" s="105">
        <f>+IF(2!AC21&lt;&gt;"",IF((1+OUT_2_Check!$Q$4)*SUM(2!AC18:AC20)&lt;2!AC21,1,IF((1-OUT_2_Check!$Q$4)*SUM(2!AC18:AC20)&gt;2!AC21,1,0)),IF(SUM(2!AC18:AC20)&lt;&gt;0,1,0))</f>
        <v>0</v>
      </c>
      <c r="AC25" s="105">
        <f>+IF(2!AD21&lt;&gt;"",IF((1+OUT_2_Check!$Q$4)*SUM(2!AD18:AD20)&lt;2!AD21,1,IF((1-OUT_2_Check!$Q$4)*SUM(2!AD18:AD20)&gt;2!AD21,1,0)),IF(SUM(2!AD18:AD20)&lt;&gt;0,1,0))</f>
        <v>0</v>
      </c>
      <c r="AD25" s="105">
        <f>+IF(2!AE21&lt;&gt;"",IF((1+OUT_2_Check!$Q$4)*SUM(2!AE18:AE20)&lt;2!AE21,1,IF((1-OUT_2_Check!$Q$4)*SUM(2!AE18:AE20)&gt;2!AE21,1,0)),IF(SUM(2!AE18:AE20)&lt;&gt;0,1,0))</f>
        <v>0</v>
      </c>
      <c r="AE25" s="105">
        <f>+IF(2!AF21&lt;&gt;"",IF((1+OUT_2_Check!$Q$4)*SUM(2!AF18:AF20)&lt;2!AF21,1,IF((1-OUT_2_Check!$Q$4)*SUM(2!AF18:AF20)&gt;2!AF21,1,0)),IF(SUM(2!AF18:AF20)&lt;&gt;0,1,0))</f>
        <v>0</v>
      </c>
      <c r="AF25" s="105">
        <f>+IF(2!AG21&lt;&gt;"",IF((1+OUT_2_Check!$Q$4)*SUM(2!AG18:AG20)&lt;2!AG21,1,IF((1-OUT_2_Check!$Q$4)*SUM(2!AG18:AG20)&gt;2!AG21,1,0)),IF(SUM(2!AG18:AG20)&lt;&gt;0,1,0))</f>
        <v>0</v>
      </c>
      <c r="AG25" s="105">
        <f>+IF(2!AH21&lt;&gt;"",IF((1+OUT_2_Check!$Q$4)*SUM(2!AH18:AH20)&lt;2!AH21,1,IF((1-OUT_2_Check!$Q$4)*SUM(2!AH18:AH20)&gt;2!AH21,1,0)),IF(SUM(2!AH18:AH20)&lt;&gt;0,1,0))</f>
        <v>0</v>
      </c>
      <c r="AH25" s="105">
        <f>+IF(2!AI21&lt;&gt;"",IF((1+OUT_2_Check!$Q$4)*SUM(2!AI18:AI20)&lt;2!AI21,1,IF((1-OUT_2_Check!$Q$4)*SUM(2!AI18:AI20)&gt;2!AI21,1,0)),IF(SUM(2!AI18:AI20)&lt;&gt;0,1,0))</f>
        <v>0</v>
      </c>
      <c r="AI25" s="105">
        <f>+IF(2!AJ21&lt;&gt;"",IF((1+OUT_2_Check!$Q$4)*SUM(2!AJ18:AJ20)&lt;2!AJ21,1,IF((1-OUT_2_Check!$Q$4)*SUM(2!AJ18:AJ20)&gt;2!AJ21,1,0)),IF(SUM(2!AJ18:AJ20)&lt;&gt;0,1,0))</f>
        <v>0</v>
      </c>
      <c r="AJ25" s="105">
        <f>+IF(2!AK21&lt;&gt;"",IF((1+OUT_2_Check!$Q$4)*SUM(2!AK18:AK20)&lt;2!AK21,1,IF((1-OUT_2_Check!$Q$4)*SUM(2!AK18:AK20)&gt;2!AK21,1,0)),IF(SUM(2!AK18:AK20)&lt;&gt;0,1,0))</f>
        <v>0</v>
      </c>
      <c r="AK25" s="105">
        <f>+IF(2!AL21&lt;&gt;"",IF((1+OUT_2_Check!$Q$4)*SUM(2!AL18:AL20)&lt;2!AL21,1,IF((1-OUT_2_Check!$Q$4)*SUM(2!AL18:AL20)&gt;2!AL21,1,0)),IF(SUM(2!AL18:AL20)&lt;&gt;0,1,0))</f>
        <v>0</v>
      </c>
      <c r="AL25" s="105">
        <f>+IF(2!AM21&lt;&gt;"",IF((1+OUT_2_Check!$Q$4)*SUM(2!AM18:AM20)&lt;2!AM21,1,IF((1-OUT_2_Check!$Q$4)*SUM(2!AM18:AM20)&gt;2!AM21,1,0)),IF(SUM(2!AM18:AM20)&lt;&gt;0,1,0))</f>
        <v>0</v>
      </c>
      <c r="AM25" s="105">
        <f>+IF(2!AN21&lt;&gt;"",IF((1+OUT_2_Check!$Q$4)*SUM(2!AN18:AN20)&lt;2!AN21,1,IF((1-OUT_2_Check!$Q$4)*SUM(2!AN18:AN20)&gt;2!AN21,1,0)),IF(SUM(2!AN18:AN20)&lt;&gt;0,1,0))</f>
        <v>0</v>
      </c>
      <c r="AN25" s="105" t="e">
        <f>+IF(2!#REF!&lt;&gt;"",IF((1+OUT_2_Check!$Q$4)*SUM(2!#REF!)&lt;2!#REF!,1,IF((1-OUT_2_Check!$Q$4)*SUM(2!#REF!)&gt;2!#REF!,1,0)),IF(SUM(2!#REF!)&lt;&gt;0,1,0))</f>
        <v>#REF!</v>
      </c>
      <c r="AO25" s="105" t="e">
        <f>+IF(2!#REF!&lt;&gt;"",IF((1+OUT_2_Check!$Q$4)*SUM(2!#REF!)&lt;2!#REF!,1,IF((1-OUT_2_Check!$Q$4)*SUM(2!#REF!)&gt;2!#REF!,1,0)),IF(SUM(2!#REF!)&lt;&gt;0,1,0))</f>
        <v>#REF!</v>
      </c>
      <c r="AP25" s="105">
        <f>+IF(2!AO21&lt;&gt;"",IF((1+OUT_2_Check!$Q$4)*SUM(2!AO18:AO20)&lt;2!AO21,1,IF((1-OUT_2_Check!$Q$4)*SUM(2!AO18:AO20)&gt;2!AO21,1,0)),IF(SUM(2!AO18:AO20)&lt;&gt;0,1,0))</f>
        <v>0</v>
      </c>
      <c r="AQ25" s="105">
        <f>+IF(2!AP21&lt;&gt;"",IF((1+OUT_2_Check!$Q$4)*SUM(2!AP18:AP20)&lt;2!AP21,1,IF((1-OUT_2_Check!$Q$4)*SUM(2!AP18:AP20)&gt;2!AP21,1,0)),IF(SUM(2!AP18:AP20)&lt;&gt;0,1,0))</f>
        <v>0</v>
      </c>
      <c r="AR25" s="105">
        <f>+IF(2!AQ21&lt;&gt;"",IF((1+OUT_2_Check!$Q$4)*SUM(2!AQ18:AQ20)&lt;2!AQ21,1,IF((1-OUT_2_Check!$Q$4)*SUM(2!AQ18:AQ20)&gt;2!AQ21,1,0)),IF(SUM(2!AQ18:AQ20)&lt;&gt;0,1,0))</f>
        <v>0</v>
      </c>
      <c r="AS25" s="105">
        <f>+IF(2!AR21&lt;&gt;"",IF((1+OUT_2_Check!$Q$4)*SUM(2!AR18:AR20)&lt;2!AR21,1,IF((1-OUT_2_Check!$Q$4)*SUM(2!AR18:AR20)&gt;2!AR21,1,0)),IF(SUM(2!AR18:AR20)&lt;&gt;0,1,0))</f>
        <v>0</v>
      </c>
      <c r="AT25" s="116">
        <f>+IF(2!AS21&lt;&gt;"",IF((1+OUT_2_Check!$Q$4)*SUM(2!D21:AR21)&lt;2!AS21,1,IF((1-OUT_2_Check!$Q$4)*SUM(2!D21:AR21)&gt;2!AS21,1,0)),IF(SUM(2!D21:AR21)&lt;&gt;0,1,0))</f>
        <v>1</v>
      </c>
    </row>
    <row r="26" spans="1:46" s="75" customFormat="1" ht="18" customHeight="1">
      <c r="A26" s="80"/>
      <c r="B26" s="82"/>
      <c r="C26" s="82"/>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row>
    <row r="27" spans="1:46" s="75" customFormat="1" ht="18" customHeight="1">
      <c r="A27" s="92"/>
      <c r="B27" s="81" t="s">
        <v>19</v>
      </c>
      <c r="C27" s="82"/>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row>
    <row r="28" spans="1:46" s="75" customFormat="1" ht="18" customHeight="1">
      <c r="A28" s="92"/>
      <c r="B28" s="81" t="s">
        <v>13</v>
      </c>
      <c r="C28" s="82"/>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row>
    <row r="29" spans="1:46" s="75" customFormat="1" ht="18" customHeight="1">
      <c r="A29" s="92"/>
      <c r="B29" s="86" t="s">
        <v>107</v>
      </c>
      <c r="C29" s="8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16">
        <f>+IF(2!AS24&lt;&gt;"",IF((1+OUT_2_Check!$Q$4)*SUM(2!D24:AR24)&lt;2!AS24,1,IF((1-OUT_2_Check!$Q$4)*SUM(2!D24:AR24)&gt;2!AS24,1,0)),IF(SUM(2!D24:AR24)&lt;&gt;0,1,0))</f>
        <v>1</v>
      </c>
    </row>
    <row r="30" spans="1:46" s="75" customFormat="1" ht="18" customHeight="1">
      <c r="A30" s="85"/>
      <c r="B30" s="86" t="s">
        <v>108</v>
      </c>
      <c r="C30" s="8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16">
        <f>+IF(2!AS25&lt;&gt;"",IF((1+OUT_2_Check!$Q$4)*SUM(2!D25:AR25)&lt;2!AS25,1,IF((1-OUT_2_Check!$Q$4)*SUM(2!D25:AR25)&gt;2!AS25,1,0)),IF(SUM(2!D25:AR25)&lt;&gt;0,1,0))</f>
        <v>0</v>
      </c>
    </row>
    <row r="31" spans="1:46" s="75" customFormat="1" ht="18" customHeight="1">
      <c r="A31" s="80"/>
      <c r="B31" s="86" t="s">
        <v>109</v>
      </c>
      <c r="C31" s="8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16">
        <f>+IF(2!AS26&lt;&gt;"",IF((1+OUT_2_Check!$Q$4)*SUM(2!D26:AR26)&lt;2!AS26,1,IF((1-OUT_2_Check!$Q$4)*SUM(2!D26:AR26)&gt;2!AS26,1,0)),IF(SUM(2!D26:AR26)&lt;&gt;0,1,0))</f>
        <v>1</v>
      </c>
    </row>
    <row r="32" spans="1:46" s="75" customFormat="1" ht="18" customHeight="1">
      <c r="A32" s="92"/>
      <c r="B32" s="87" t="s">
        <v>12</v>
      </c>
      <c r="C32" s="87"/>
      <c r="D32" s="105">
        <f>+IF(2!D27&lt;&gt;"",IF((1+OUT_2_Check!$Q$4)*SUM(2!D24:D26)&lt;2!D27,1,IF((1-OUT_2_Check!$Q$4)*SUM(2!D24:D26)&gt;2!D27,1,0)),IF(SUM(2!D24:D26)&lt;&gt;0,1,0))</f>
        <v>0</v>
      </c>
      <c r="E32" s="105">
        <f>+IF(2!E27&lt;&gt;"",IF((1+OUT_2_Check!$Q$4)*SUM(2!E24:E26)&lt;2!E27,1,IF((1-OUT_2_Check!$Q$4)*SUM(2!E24:E26)&gt;2!E27,1,0)),IF(SUM(2!E24:E26)&lt;&gt;0,1,0))</f>
        <v>0</v>
      </c>
      <c r="F32" s="105">
        <f>+IF(2!F27&lt;&gt;"",IF((1+OUT_2_Check!$Q$4)*SUM(2!F24:F26)&lt;2!F27,1,IF((1-OUT_2_Check!$Q$4)*SUM(2!F24:F26)&gt;2!F27,1,0)),IF(SUM(2!F24:F26)&lt;&gt;0,1,0))</f>
        <v>0</v>
      </c>
      <c r="G32" s="105">
        <f>+IF(2!G27&lt;&gt;"",IF((1+OUT_2_Check!$Q$4)*SUM(2!G24:G26)&lt;2!G27,1,IF((1-OUT_2_Check!$Q$4)*SUM(2!G24:G26)&gt;2!G27,1,0)),IF(SUM(2!G24:G26)&lt;&gt;0,1,0))</f>
        <v>0</v>
      </c>
      <c r="H32" s="105">
        <f>+IF(2!H27&lt;&gt;"",IF((1+OUT_2_Check!$Q$4)*SUM(2!H24:H26)&lt;2!H27,1,IF((1-OUT_2_Check!$Q$4)*SUM(2!H24:H26)&gt;2!H27,1,0)),IF(SUM(2!H24:H26)&lt;&gt;0,1,0))</f>
        <v>0</v>
      </c>
      <c r="I32" s="105">
        <f>+IF(2!I27&lt;&gt;"",IF((1+OUT_2_Check!$Q$4)*SUM(2!I24:I26)&lt;2!I27,1,IF((1-OUT_2_Check!$Q$4)*SUM(2!I24:I26)&gt;2!I27,1,0)),IF(SUM(2!I24:I26)&lt;&gt;0,1,0))</f>
        <v>0</v>
      </c>
      <c r="J32" s="105">
        <f>+IF(2!J27&lt;&gt;"",IF((1+OUT_2_Check!$Q$4)*SUM(2!J24:J26)&lt;2!J27,1,IF((1-OUT_2_Check!$Q$4)*SUM(2!J24:J26)&gt;2!J27,1,0)),IF(SUM(2!J24:J26)&lt;&gt;0,1,0))</f>
        <v>0</v>
      </c>
      <c r="K32" s="105">
        <f>+IF(2!L27&lt;&gt;"",IF((1+OUT_2_Check!$Q$4)*SUM(2!L24:L26)&lt;2!L27,1,IF((1-OUT_2_Check!$Q$4)*SUM(2!L24:L26)&gt;2!L27,1,0)),IF(SUM(2!L24:L26)&lt;&gt;0,1,0))</f>
        <v>0</v>
      </c>
      <c r="L32" s="105">
        <f>+IF(2!M27&lt;&gt;"",IF((1+OUT_2_Check!$Q$4)*SUM(2!M24:M26)&lt;2!M27,1,IF((1-OUT_2_Check!$Q$4)*SUM(2!M24:M26)&gt;2!M27,1,0)),IF(SUM(2!M24:M26)&lt;&gt;0,1,0))</f>
        <v>0</v>
      </c>
      <c r="M32" s="105">
        <f>+IF(2!N27&lt;&gt;"",IF((1+OUT_2_Check!$Q$4)*SUM(2!N24:N26)&lt;2!N27,1,IF((1-OUT_2_Check!$Q$4)*SUM(2!N24:N26)&gt;2!N27,1,0)),IF(SUM(2!N24:N26)&lt;&gt;0,1,0))</f>
        <v>0</v>
      </c>
      <c r="N32" s="105">
        <f>+IF(2!O27&lt;&gt;"",IF((1+OUT_2_Check!$Q$4)*SUM(2!O24:O26)&lt;2!O27,1,IF((1-OUT_2_Check!$Q$4)*SUM(2!O24:O26)&gt;2!O27,1,0)),IF(SUM(2!O24:O26)&lt;&gt;0,1,0))</f>
        <v>0</v>
      </c>
      <c r="O32" s="105">
        <f>+IF(2!P27&lt;&gt;"",IF((1+OUT_2_Check!$Q$4)*SUM(2!P24:P26)&lt;2!P27,1,IF((1-OUT_2_Check!$Q$4)*SUM(2!P24:P26)&gt;2!P27,1,0)),IF(SUM(2!P24:P26)&lt;&gt;0,1,0))</f>
        <v>0</v>
      </c>
      <c r="P32" s="105">
        <f>+IF(2!Q27&lt;&gt;"",IF((1+OUT_2_Check!$Q$4)*SUM(2!Q24:Q26)&lt;2!Q27,1,IF((1-OUT_2_Check!$Q$4)*SUM(2!Q24:Q26)&gt;2!Q27,1,0)),IF(SUM(2!Q24:Q26)&lt;&gt;0,1,0))</f>
        <v>0</v>
      </c>
      <c r="Q32" s="105">
        <f>+IF(2!R27&lt;&gt;"",IF((1+OUT_2_Check!$Q$4)*SUM(2!R24:R26)&lt;2!R27,1,IF((1-OUT_2_Check!$Q$4)*SUM(2!R24:R26)&gt;2!R27,1,0)),IF(SUM(2!R24:R26)&lt;&gt;0,1,0))</f>
        <v>0</v>
      </c>
      <c r="R32" s="105">
        <f>+IF(2!S27&lt;&gt;"",IF((1+OUT_2_Check!$Q$4)*SUM(2!S24:S26)&lt;2!S27,1,IF((1-OUT_2_Check!$Q$4)*SUM(2!S24:S26)&gt;2!S27,1,0)),IF(SUM(2!S24:S26)&lt;&gt;0,1,0))</f>
        <v>0</v>
      </c>
      <c r="S32" s="105">
        <f>+IF(2!T27&lt;&gt;"",IF((1+OUT_2_Check!$Q$4)*SUM(2!T24:T26)&lt;2!T27,1,IF((1-OUT_2_Check!$Q$4)*SUM(2!T24:T26)&gt;2!T27,1,0)),IF(SUM(2!T24:T26)&lt;&gt;0,1,0))</f>
        <v>0</v>
      </c>
      <c r="T32" s="105">
        <f>+IF(2!U27&lt;&gt;"",IF((1+OUT_2_Check!$Q$4)*SUM(2!U24:U26)&lt;2!U27,1,IF((1-OUT_2_Check!$Q$4)*SUM(2!U24:U26)&gt;2!U27,1,0)),IF(SUM(2!U24:U26)&lt;&gt;0,1,0))</f>
        <v>0</v>
      </c>
      <c r="U32" s="105">
        <f>+IF(2!V27&lt;&gt;"",IF((1+OUT_2_Check!$Q$4)*SUM(2!V24:V26)&lt;2!V27,1,IF((1-OUT_2_Check!$Q$4)*SUM(2!V24:V26)&gt;2!V27,1,0)),IF(SUM(2!V24:V26)&lt;&gt;0,1,0))</f>
        <v>0</v>
      </c>
      <c r="V32" s="105">
        <f>+IF(2!W27&lt;&gt;"",IF((1+OUT_2_Check!$Q$4)*SUM(2!W24:W26)&lt;2!W27,1,IF((1-OUT_2_Check!$Q$4)*SUM(2!W24:W26)&gt;2!W27,1,0)),IF(SUM(2!W24:W26)&lt;&gt;0,1,0))</f>
        <v>0</v>
      </c>
      <c r="W32" s="105">
        <f>+IF(2!X27&lt;&gt;"",IF((1+OUT_2_Check!$Q$4)*SUM(2!X24:X26)&lt;2!X27,1,IF((1-OUT_2_Check!$Q$4)*SUM(2!X24:X26)&gt;2!X27,1,0)),IF(SUM(2!X24:X26)&lt;&gt;0,1,0))</f>
        <v>0</v>
      </c>
      <c r="X32" s="105">
        <f>+IF(2!Y27&lt;&gt;"",IF((1+OUT_2_Check!$Q$4)*SUM(2!Y24:Y26)&lt;2!Y27,1,IF((1-OUT_2_Check!$Q$4)*SUM(2!Y24:Y26)&gt;2!Y27,1,0)),IF(SUM(2!Y24:Y26)&lt;&gt;0,1,0))</f>
        <v>0</v>
      </c>
      <c r="Y32" s="105">
        <f>+IF(2!Z27&lt;&gt;"",IF((1+OUT_2_Check!$Q$4)*SUM(2!Z24:Z26)&lt;2!Z27,1,IF((1-OUT_2_Check!$Q$4)*SUM(2!Z24:Z26)&gt;2!Z27,1,0)),IF(SUM(2!Z24:Z26)&lt;&gt;0,1,0))</f>
        <v>0</v>
      </c>
      <c r="Z32" s="105">
        <f>+IF(2!AA27&lt;&gt;"",IF((1+OUT_2_Check!$Q$4)*SUM(2!AA24:AA26)&lt;2!AA27,1,IF((1-OUT_2_Check!$Q$4)*SUM(2!AA24:AA26)&gt;2!AA27,1,0)),IF(SUM(2!AA24:AA26)&lt;&gt;0,1,0))</f>
        <v>0</v>
      </c>
      <c r="AA32" s="105">
        <f>+IF(2!AB27&lt;&gt;"",IF((1+OUT_2_Check!$Q$4)*SUM(2!AB24:AB26)&lt;2!AB27,1,IF((1-OUT_2_Check!$Q$4)*SUM(2!AB24:AB26)&gt;2!AB27,1,0)),IF(SUM(2!AB24:AB26)&lt;&gt;0,1,0))</f>
        <v>0</v>
      </c>
      <c r="AB32" s="105">
        <f>+IF(2!AC27&lt;&gt;"",IF((1+OUT_2_Check!$Q$4)*SUM(2!AC24:AC26)&lt;2!AC27,1,IF((1-OUT_2_Check!$Q$4)*SUM(2!AC24:AC26)&gt;2!AC27,1,0)),IF(SUM(2!AC24:AC26)&lt;&gt;0,1,0))</f>
        <v>0</v>
      </c>
      <c r="AC32" s="105">
        <f>+IF(2!AD27&lt;&gt;"",IF((1+OUT_2_Check!$Q$4)*SUM(2!AD24:AD26)&lt;2!AD27,1,IF((1-OUT_2_Check!$Q$4)*SUM(2!AD24:AD26)&gt;2!AD27,1,0)),IF(SUM(2!AD24:AD26)&lt;&gt;0,1,0))</f>
        <v>0</v>
      </c>
      <c r="AD32" s="105">
        <f>+IF(2!AE27&lt;&gt;"",IF((1+OUT_2_Check!$Q$4)*SUM(2!AE24:AE26)&lt;2!AE27,1,IF((1-OUT_2_Check!$Q$4)*SUM(2!AE24:AE26)&gt;2!AE27,1,0)),IF(SUM(2!AE24:AE26)&lt;&gt;0,1,0))</f>
        <v>0</v>
      </c>
      <c r="AE32" s="105">
        <f>+IF(2!AF27&lt;&gt;"",IF((1+OUT_2_Check!$Q$4)*SUM(2!AF24:AF26)&lt;2!AF27,1,IF((1-OUT_2_Check!$Q$4)*SUM(2!AF24:AF26)&gt;2!AF27,1,0)),IF(SUM(2!AF24:AF26)&lt;&gt;0,1,0))</f>
        <v>0</v>
      </c>
      <c r="AF32" s="105">
        <f>+IF(2!AG27&lt;&gt;"",IF((1+OUT_2_Check!$Q$4)*SUM(2!AG24:AG26)&lt;2!AG27,1,IF((1-OUT_2_Check!$Q$4)*SUM(2!AG24:AG26)&gt;2!AG27,1,0)),IF(SUM(2!AG24:AG26)&lt;&gt;0,1,0))</f>
        <v>0</v>
      </c>
      <c r="AG32" s="105">
        <f>+IF(2!AH27&lt;&gt;"",IF((1+OUT_2_Check!$Q$4)*SUM(2!AH24:AH26)&lt;2!AH27,1,IF((1-OUT_2_Check!$Q$4)*SUM(2!AH24:AH26)&gt;2!AH27,1,0)),IF(SUM(2!AH24:AH26)&lt;&gt;0,1,0))</f>
        <v>0</v>
      </c>
      <c r="AH32" s="105">
        <f>+IF(2!AI27&lt;&gt;"",IF((1+OUT_2_Check!$Q$4)*SUM(2!AI24:AI26)&lt;2!AI27,1,IF((1-OUT_2_Check!$Q$4)*SUM(2!AI24:AI26)&gt;2!AI27,1,0)),IF(SUM(2!AI24:AI26)&lt;&gt;0,1,0))</f>
        <v>0</v>
      </c>
      <c r="AI32" s="105">
        <f>+IF(2!AJ27&lt;&gt;"",IF((1+OUT_2_Check!$Q$4)*SUM(2!AJ24:AJ26)&lt;2!AJ27,1,IF((1-OUT_2_Check!$Q$4)*SUM(2!AJ24:AJ26)&gt;2!AJ27,1,0)),IF(SUM(2!AJ24:AJ26)&lt;&gt;0,1,0))</f>
        <v>0</v>
      </c>
      <c r="AJ32" s="105">
        <f>+IF(2!AK27&lt;&gt;"",IF((1+OUT_2_Check!$Q$4)*SUM(2!AK24:AK26)&lt;2!AK27,1,IF((1-OUT_2_Check!$Q$4)*SUM(2!AK24:AK26)&gt;2!AK27,1,0)),IF(SUM(2!AK24:AK26)&lt;&gt;0,1,0))</f>
        <v>0</v>
      </c>
      <c r="AK32" s="105">
        <f>+IF(2!AL27&lt;&gt;"",IF((1+OUT_2_Check!$Q$4)*SUM(2!AL24:AL26)&lt;2!AL27,1,IF((1-OUT_2_Check!$Q$4)*SUM(2!AL24:AL26)&gt;2!AL27,1,0)),IF(SUM(2!AL24:AL26)&lt;&gt;0,1,0))</f>
        <v>0</v>
      </c>
      <c r="AL32" s="105">
        <f>+IF(2!AM27&lt;&gt;"",IF((1+OUT_2_Check!$Q$4)*SUM(2!AM24:AM26)&lt;2!AM27,1,IF((1-OUT_2_Check!$Q$4)*SUM(2!AM24:AM26)&gt;2!AM27,1,0)),IF(SUM(2!AM24:AM26)&lt;&gt;0,1,0))</f>
        <v>0</v>
      </c>
      <c r="AM32" s="105">
        <f>+IF(2!AN27&lt;&gt;"",IF((1+OUT_2_Check!$Q$4)*SUM(2!AN24:AN26)&lt;2!AN27,1,IF((1-OUT_2_Check!$Q$4)*SUM(2!AN24:AN26)&gt;2!AN27,1,0)),IF(SUM(2!AN24:AN26)&lt;&gt;0,1,0))</f>
        <v>0</v>
      </c>
      <c r="AN32" s="105" t="e">
        <f>+IF(2!#REF!&lt;&gt;"",IF((1+OUT_2_Check!$Q$4)*SUM(2!#REF!)&lt;2!#REF!,1,IF((1-OUT_2_Check!$Q$4)*SUM(2!#REF!)&gt;2!#REF!,1,0)),IF(SUM(2!#REF!)&lt;&gt;0,1,0))</f>
        <v>#REF!</v>
      </c>
      <c r="AO32" s="105" t="e">
        <f>+IF(2!#REF!&lt;&gt;"",IF((1+OUT_2_Check!$Q$4)*SUM(2!#REF!)&lt;2!#REF!,1,IF((1-OUT_2_Check!$Q$4)*SUM(2!#REF!)&gt;2!#REF!,1,0)),IF(SUM(2!#REF!)&lt;&gt;0,1,0))</f>
        <v>#REF!</v>
      </c>
      <c r="AP32" s="105">
        <f>+IF(2!AO27&lt;&gt;"",IF((1+OUT_2_Check!$Q$4)*SUM(2!AO24:AO26)&lt;2!AO27,1,IF((1-OUT_2_Check!$Q$4)*SUM(2!AO24:AO26)&gt;2!AO27,1,0)),IF(SUM(2!AO24:AO26)&lt;&gt;0,1,0))</f>
        <v>0</v>
      </c>
      <c r="AQ32" s="105">
        <f>+IF(2!AP27&lt;&gt;"",IF((1+OUT_2_Check!$Q$4)*SUM(2!AP24:AP26)&lt;2!AP27,1,IF((1-OUT_2_Check!$Q$4)*SUM(2!AP24:AP26)&gt;2!AP27,1,0)),IF(SUM(2!AP24:AP26)&lt;&gt;0,1,0))</f>
        <v>0</v>
      </c>
      <c r="AR32" s="105">
        <f>+IF(2!AQ27&lt;&gt;"",IF((1+OUT_2_Check!$Q$4)*SUM(2!AQ24:AQ26)&lt;2!AQ27,1,IF((1-OUT_2_Check!$Q$4)*SUM(2!AQ24:AQ26)&gt;2!AQ27,1,0)),IF(SUM(2!AQ24:AQ26)&lt;&gt;0,1,0))</f>
        <v>0</v>
      </c>
      <c r="AS32" s="105">
        <f>+IF(2!AR27&lt;&gt;"",IF((1+OUT_2_Check!$Q$4)*SUM(2!AR24:AR26)&lt;2!AR27,1,IF((1-OUT_2_Check!$Q$4)*SUM(2!AR24:AR26)&gt;2!AR27,1,0)),IF(SUM(2!AR24:AR26)&lt;&gt;0,1,0))</f>
        <v>0</v>
      </c>
      <c r="AT32" s="116">
        <f>+IF(2!AS27&lt;&gt;"",IF((1+OUT_2_Check!$Q$4)*SUM(2!D27:AR27)&lt;2!AS27,1,IF((1-OUT_2_Check!$Q$4)*SUM(2!D27:AR27)&gt;2!AS27,1,0)),IF(SUM(2!D27:AR27)&lt;&gt;0,1,0))</f>
        <v>1</v>
      </c>
    </row>
    <row r="33" spans="1:46" s="75" customFormat="1" ht="18" customHeight="1">
      <c r="A33" s="92"/>
      <c r="B33" s="93"/>
      <c r="C33" s="93"/>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row>
    <row r="34" spans="1:46" s="75" customFormat="1" ht="18" customHeight="1">
      <c r="A34" s="85"/>
      <c r="B34" s="81" t="s">
        <v>14</v>
      </c>
      <c r="C34" s="82"/>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row>
    <row r="35" spans="1:46" s="75" customFormat="1" ht="18" customHeight="1">
      <c r="A35" s="85"/>
      <c r="B35" s="86" t="s">
        <v>107</v>
      </c>
      <c r="C35" s="8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16">
        <f>+IF(2!AS29&lt;&gt;"",IF((1+OUT_2_Check!$Q$4)*SUM(2!D29:AR29)&lt;2!AS29,1,IF((1-OUT_2_Check!$Q$4)*SUM(2!D29:AR29)&gt;2!AS29,1,0)),IF(SUM(2!D29:AR29)&lt;&gt;0,1,0))</f>
        <v>1</v>
      </c>
    </row>
    <row r="36" spans="1:46" s="75" customFormat="1" ht="18" customHeight="1">
      <c r="A36" s="85"/>
      <c r="B36" s="86" t="s">
        <v>108</v>
      </c>
      <c r="C36" s="8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16">
        <f>+IF(2!AS30&lt;&gt;"",IF((1+OUT_2_Check!$Q$4)*SUM(2!D30:AR30)&lt;2!AS30,1,IF((1-OUT_2_Check!$Q$4)*SUM(2!D30:AR30)&gt;2!AS30,1,0)),IF(SUM(2!D30:AR30)&lt;&gt;0,1,0))</f>
        <v>0</v>
      </c>
    </row>
    <row r="37" spans="1:46" s="75" customFormat="1" ht="18" customHeight="1">
      <c r="A37" s="80"/>
      <c r="B37" s="86" t="s">
        <v>109</v>
      </c>
      <c r="C37" s="8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16">
        <f>+IF(2!AS31&lt;&gt;"",IF((1+OUT_2_Check!$Q$4)*SUM(2!D31:AR31)&lt;2!AS31,1,IF((1-OUT_2_Check!$Q$4)*SUM(2!D31:AR31)&gt;2!AS31,1,0)),IF(SUM(2!D31:AR31)&lt;&gt;0,1,0))</f>
        <v>1</v>
      </c>
    </row>
    <row r="38" spans="1:46" s="75" customFormat="1" ht="18" customHeight="1">
      <c r="A38" s="85"/>
      <c r="B38" s="87" t="s">
        <v>12</v>
      </c>
      <c r="C38" s="87"/>
      <c r="D38" s="105">
        <f>+IF(2!D32&lt;&gt;"",IF((1+OUT_2_Check!$Q$4)*SUM(2!D29:D31)&lt;2!D32,1,IF((1-OUT_2_Check!$Q$4)*SUM(2!D29:D31)&gt;2!D32,1,0)),IF(SUM(2!D29:D31)&lt;&gt;0,1,0))</f>
        <v>0</v>
      </c>
      <c r="E38" s="105">
        <f>+IF(2!E32&lt;&gt;"",IF((1+OUT_2_Check!$Q$4)*SUM(2!E29:E31)&lt;2!E32,1,IF((1-OUT_2_Check!$Q$4)*SUM(2!E29:E31)&gt;2!E32,1,0)),IF(SUM(2!E29:E31)&lt;&gt;0,1,0))</f>
        <v>0</v>
      </c>
      <c r="F38" s="105">
        <f>+IF(2!F32&lt;&gt;"",IF((1+OUT_2_Check!$Q$4)*SUM(2!F29:F31)&lt;2!F32,1,IF((1-OUT_2_Check!$Q$4)*SUM(2!F29:F31)&gt;2!F32,1,0)),IF(SUM(2!F29:F31)&lt;&gt;0,1,0))</f>
        <v>0</v>
      </c>
      <c r="G38" s="105">
        <f>+IF(2!G32&lt;&gt;"",IF((1+OUT_2_Check!$Q$4)*SUM(2!G29:G31)&lt;2!G32,1,IF((1-OUT_2_Check!$Q$4)*SUM(2!G29:G31)&gt;2!G32,1,0)),IF(SUM(2!G29:G31)&lt;&gt;0,1,0))</f>
        <v>0</v>
      </c>
      <c r="H38" s="105">
        <f>+IF(2!H32&lt;&gt;"",IF((1+OUT_2_Check!$Q$4)*SUM(2!H29:H31)&lt;2!H32,1,IF((1-OUT_2_Check!$Q$4)*SUM(2!H29:H31)&gt;2!H32,1,0)),IF(SUM(2!H29:H31)&lt;&gt;0,1,0))</f>
        <v>0</v>
      </c>
      <c r="I38" s="105">
        <f>+IF(2!I32&lt;&gt;"",IF((1+OUT_2_Check!$Q$4)*SUM(2!I29:I31)&lt;2!I32,1,IF((1-OUT_2_Check!$Q$4)*SUM(2!I29:I31)&gt;2!I32,1,0)),IF(SUM(2!I29:I31)&lt;&gt;0,1,0))</f>
        <v>0</v>
      </c>
      <c r="J38" s="105">
        <f>+IF(2!J32&lt;&gt;"",IF((1+OUT_2_Check!$Q$4)*SUM(2!J29:J31)&lt;2!J32,1,IF((1-OUT_2_Check!$Q$4)*SUM(2!J29:J31)&gt;2!J32,1,0)),IF(SUM(2!J29:J31)&lt;&gt;0,1,0))</f>
        <v>0</v>
      </c>
      <c r="K38" s="105">
        <f>+IF(2!L32&lt;&gt;"",IF((1+OUT_2_Check!$Q$4)*SUM(2!L29:L31)&lt;2!L32,1,IF((1-OUT_2_Check!$Q$4)*SUM(2!L29:L31)&gt;2!L32,1,0)),IF(SUM(2!L29:L31)&lt;&gt;0,1,0))</f>
        <v>0</v>
      </c>
      <c r="L38" s="105">
        <f>+IF(2!M32&lt;&gt;"",IF((1+OUT_2_Check!$Q$4)*SUM(2!M29:M31)&lt;2!M32,1,IF((1-OUT_2_Check!$Q$4)*SUM(2!M29:M31)&gt;2!M32,1,0)),IF(SUM(2!M29:M31)&lt;&gt;0,1,0))</f>
        <v>0</v>
      </c>
      <c r="M38" s="105">
        <f>+IF(2!N32&lt;&gt;"",IF((1+OUT_2_Check!$Q$4)*SUM(2!N29:N31)&lt;2!N32,1,IF((1-OUT_2_Check!$Q$4)*SUM(2!N29:N31)&gt;2!N32,1,0)),IF(SUM(2!N29:N31)&lt;&gt;0,1,0))</f>
        <v>0</v>
      </c>
      <c r="N38" s="105">
        <f>+IF(2!O32&lt;&gt;"",IF((1+OUT_2_Check!$Q$4)*SUM(2!O29:O31)&lt;2!O32,1,IF((1-OUT_2_Check!$Q$4)*SUM(2!O29:O31)&gt;2!O32,1,0)),IF(SUM(2!O29:O31)&lt;&gt;0,1,0))</f>
        <v>0</v>
      </c>
      <c r="O38" s="105">
        <f>+IF(2!P32&lt;&gt;"",IF((1+OUT_2_Check!$Q$4)*SUM(2!P29:P31)&lt;2!P32,1,IF((1-OUT_2_Check!$Q$4)*SUM(2!P29:P31)&gt;2!P32,1,0)),IF(SUM(2!P29:P31)&lt;&gt;0,1,0))</f>
        <v>0</v>
      </c>
      <c r="P38" s="105">
        <f>+IF(2!Q32&lt;&gt;"",IF((1+OUT_2_Check!$Q$4)*SUM(2!Q29:Q31)&lt;2!Q32,1,IF((1-OUT_2_Check!$Q$4)*SUM(2!Q29:Q31)&gt;2!Q32,1,0)),IF(SUM(2!Q29:Q31)&lt;&gt;0,1,0))</f>
        <v>0</v>
      </c>
      <c r="Q38" s="105">
        <f>+IF(2!R32&lt;&gt;"",IF((1+OUT_2_Check!$Q$4)*SUM(2!R29:R31)&lt;2!R32,1,IF((1-OUT_2_Check!$Q$4)*SUM(2!R29:R31)&gt;2!R32,1,0)),IF(SUM(2!R29:R31)&lt;&gt;0,1,0))</f>
        <v>0</v>
      </c>
      <c r="R38" s="105">
        <f>+IF(2!S32&lt;&gt;"",IF((1+OUT_2_Check!$Q$4)*SUM(2!S29:S31)&lt;2!S32,1,IF((1-OUT_2_Check!$Q$4)*SUM(2!S29:S31)&gt;2!S32,1,0)),IF(SUM(2!S29:S31)&lt;&gt;0,1,0))</f>
        <v>0</v>
      </c>
      <c r="S38" s="105">
        <f>+IF(2!T32&lt;&gt;"",IF((1+OUT_2_Check!$Q$4)*SUM(2!T29:T31)&lt;2!T32,1,IF((1-OUT_2_Check!$Q$4)*SUM(2!T29:T31)&gt;2!T32,1,0)),IF(SUM(2!T29:T31)&lt;&gt;0,1,0))</f>
        <v>0</v>
      </c>
      <c r="T38" s="105">
        <f>+IF(2!U32&lt;&gt;"",IF((1+OUT_2_Check!$Q$4)*SUM(2!U29:U31)&lt;2!U32,1,IF((1-OUT_2_Check!$Q$4)*SUM(2!U29:U31)&gt;2!U32,1,0)),IF(SUM(2!U29:U31)&lt;&gt;0,1,0))</f>
        <v>0</v>
      </c>
      <c r="U38" s="105">
        <f>+IF(2!V32&lt;&gt;"",IF((1+OUT_2_Check!$Q$4)*SUM(2!V29:V31)&lt;2!V32,1,IF((1-OUT_2_Check!$Q$4)*SUM(2!V29:V31)&gt;2!V32,1,0)),IF(SUM(2!V29:V31)&lt;&gt;0,1,0))</f>
        <v>0</v>
      </c>
      <c r="V38" s="105">
        <f>+IF(2!W32&lt;&gt;"",IF((1+OUT_2_Check!$Q$4)*SUM(2!W29:W31)&lt;2!W32,1,IF((1-OUT_2_Check!$Q$4)*SUM(2!W29:W31)&gt;2!W32,1,0)),IF(SUM(2!W29:W31)&lt;&gt;0,1,0))</f>
        <v>0</v>
      </c>
      <c r="W38" s="105">
        <f>+IF(2!X32&lt;&gt;"",IF((1+OUT_2_Check!$Q$4)*SUM(2!X29:X31)&lt;2!X32,1,IF((1-OUT_2_Check!$Q$4)*SUM(2!X29:X31)&gt;2!X32,1,0)),IF(SUM(2!X29:X31)&lt;&gt;0,1,0))</f>
        <v>0</v>
      </c>
      <c r="X38" s="105">
        <f>+IF(2!Y32&lt;&gt;"",IF((1+OUT_2_Check!$Q$4)*SUM(2!Y29:Y31)&lt;2!Y32,1,IF((1-OUT_2_Check!$Q$4)*SUM(2!Y29:Y31)&gt;2!Y32,1,0)),IF(SUM(2!Y29:Y31)&lt;&gt;0,1,0))</f>
        <v>0</v>
      </c>
      <c r="Y38" s="105">
        <f>+IF(2!Z32&lt;&gt;"",IF((1+OUT_2_Check!$Q$4)*SUM(2!Z29:Z31)&lt;2!Z32,1,IF((1-OUT_2_Check!$Q$4)*SUM(2!Z29:Z31)&gt;2!Z32,1,0)),IF(SUM(2!Z29:Z31)&lt;&gt;0,1,0))</f>
        <v>0</v>
      </c>
      <c r="Z38" s="105">
        <f>+IF(2!AA32&lt;&gt;"",IF((1+OUT_2_Check!$Q$4)*SUM(2!AA29:AA31)&lt;2!AA32,1,IF((1-OUT_2_Check!$Q$4)*SUM(2!AA29:AA31)&gt;2!AA32,1,0)),IF(SUM(2!AA29:AA31)&lt;&gt;0,1,0))</f>
        <v>0</v>
      </c>
      <c r="AA38" s="105">
        <f>+IF(2!AB32&lt;&gt;"",IF((1+OUT_2_Check!$Q$4)*SUM(2!AB29:AB31)&lt;2!AB32,1,IF((1-OUT_2_Check!$Q$4)*SUM(2!AB29:AB31)&gt;2!AB32,1,0)),IF(SUM(2!AB29:AB31)&lt;&gt;0,1,0))</f>
        <v>0</v>
      </c>
      <c r="AB38" s="105">
        <f>+IF(2!AC32&lt;&gt;"",IF((1+OUT_2_Check!$Q$4)*SUM(2!AC29:AC31)&lt;2!AC32,1,IF((1-OUT_2_Check!$Q$4)*SUM(2!AC29:AC31)&gt;2!AC32,1,0)),IF(SUM(2!AC29:AC31)&lt;&gt;0,1,0))</f>
        <v>0</v>
      </c>
      <c r="AC38" s="105">
        <f>+IF(2!AD32&lt;&gt;"",IF((1+OUT_2_Check!$Q$4)*SUM(2!AD29:AD31)&lt;2!AD32,1,IF((1-OUT_2_Check!$Q$4)*SUM(2!AD29:AD31)&gt;2!AD32,1,0)),IF(SUM(2!AD29:AD31)&lt;&gt;0,1,0))</f>
        <v>0</v>
      </c>
      <c r="AD38" s="105">
        <f>+IF(2!AE32&lt;&gt;"",IF((1+OUT_2_Check!$Q$4)*SUM(2!AE29:AE31)&lt;2!AE32,1,IF((1-OUT_2_Check!$Q$4)*SUM(2!AE29:AE31)&gt;2!AE32,1,0)),IF(SUM(2!AE29:AE31)&lt;&gt;0,1,0))</f>
        <v>0</v>
      </c>
      <c r="AE38" s="105">
        <f>+IF(2!AF32&lt;&gt;"",IF((1+OUT_2_Check!$Q$4)*SUM(2!AF29:AF31)&lt;2!AF32,1,IF((1-OUT_2_Check!$Q$4)*SUM(2!AF29:AF31)&gt;2!AF32,1,0)),IF(SUM(2!AF29:AF31)&lt;&gt;0,1,0))</f>
        <v>0</v>
      </c>
      <c r="AF38" s="105">
        <f>+IF(2!AG32&lt;&gt;"",IF((1+OUT_2_Check!$Q$4)*SUM(2!AG29:AG31)&lt;2!AG32,1,IF((1-OUT_2_Check!$Q$4)*SUM(2!AG29:AG31)&gt;2!AG32,1,0)),IF(SUM(2!AG29:AG31)&lt;&gt;0,1,0))</f>
        <v>0</v>
      </c>
      <c r="AG38" s="105">
        <f>+IF(2!AH32&lt;&gt;"",IF((1+OUT_2_Check!$Q$4)*SUM(2!AH29:AH31)&lt;2!AH32,1,IF((1-OUT_2_Check!$Q$4)*SUM(2!AH29:AH31)&gt;2!AH32,1,0)),IF(SUM(2!AH29:AH31)&lt;&gt;0,1,0))</f>
        <v>0</v>
      </c>
      <c r="AH38" s="105">
        <f>+IF(2!AI32&lt;&gt;"",IF((1+OUT_2_Check!$Q$4)*SUM(2!AI29:AI31)&lt;2!AI32,1,IF((1-OUT_2_Check!$Q$4)*SUM(2!AI29:AI31)&gt;2!AI32,1,0)),IF(SUM(2!AI29:AI31)&lt;&gt;0,1,0))</f>
        <v>0</v>
      </c>
      <c r="AI38" s="105">
        <f>+IF(2!AJ32&lt;&gt;"",IF((1+OUT_2_Check!$Q$4)*SUM(2!AJ29:AJ31)&lt;2!AJ32,1,IF((1-OUT_2_Check!$Q$4)*SUM(2!AJ29:AJ31)&gt;2!AJ32,1,0)),IF(SUM(2!AJ29:AJ31)&lt;&gt;0,1,0))</f>
        <v>0</v>
      </c>
      <c r="AJ38" s="105">
        <f>+IF(2!AK32&lt;&gt;"",IF((1+OUT_2_Check!$Q$4)*SUM(2!AK29:AK31)&lt;2!AK32,1,IF((1-OUT_2_Check!$Q$4)*SUM(2!AK29:AK31)&gt;2!AK32,1,0)),IF(SUM(2!AK29:AK31)&lt;&gt;0,1,0))</f>
        <v>0</v>
      </c>
      <c r="AK38" s="105">
        <f>+IF(2!AL32&lt;&gt;"",IF((1+OUT_2_Check!$Q$4)*SUM(2!AL29:AL31)&lt;2!AL32,1,IF((1-OUT_2_Check!$Q$4)*SUM(2!AL29:AL31)&gt;2!AL32,1,0)),IF(SUM(2!AL29:AL31)&lt;&gt;0,1,0))</f>
        <v>0</v>
      </c>
      <c r="AL38" s="105">
        <f>+IF(2!AM32&lt;&gt;"",IF((1+OUT_2_Check!$Q$4)*SUM(2!AM29:AM31)&lt;2!AM32,1,IF((1-OUT_2_Check!$Q$4)*SUM(2!AM29:AM31)&gt;2!AM32,1,0)),IF(SUM(2!AM29:AM31)&lt;&gt;0,1,0))</f>
        <v>0</v>
      </c>
      <c r="AM38" s="105">
        <f>+IF(2!AN32&lt;&gt;"",IF((1+OUT_2_Check!$Q$4)*SUM(2!AN29:AN31)&lt;2!AN32,1,IF((1-OUT_2_Check!$Q$4)*SUM(2!AN29:AN31)&gt;2!AN32,1,0)),IF(SUM(2!AN29:AN31)&lt;&gt;0,1,0))</f>
        <v>0</v>
      </c>
      <c r="AN38" s="105" t="e">
        <f>+IF(2!#REF!&lt;&gt;"",IF((1+OUT_2_Check!$Q$4)*SUM(2!#REF!)&lt;2!#REF!,1,IF((1-OUT_2_Check!$Q$4)*SUM(2!#REF!)&gt;2!#REF!,1,0)),IF(SUM(2!#REF!)&lt;&gt;0,1,0))</f>
        <v>#REF!</v>
      </c>
      <c r="AO38" s="105" t="e">
        <f>+IF(2!#REF!&lt;&gt;"",IF((1+OUT_2_Check!$Q$4)*SUM(2!#REF!)&lt;2!#REF!,1,IF((1-OUT_2_Check!$Q$4)*SUM(2!#REF!)&gt;2!#REF!,1,0)),IF(SUM(2!#REF!)&lt;&gt;0,1,0))</f>
        <v>#REF!</v>
      </c>
      <c r="AP38" s="105">
        <f>+IF(2!AO32&lt;&gt;"",IF((1+OUT_2_Check!$Q$4)*SUM(2!AO29:AO31)&lt;2!AO32,1,IF((1-OUT_2_Check!$Q$4)*SUM(2!AO29:AO31)&gt;2!AO32,1,0)),IF(SUM(2!AO29:AO31)&lt;&gt;0,1,0))</f>
        <v>0</v>
      </c>
      <c r="AQ38" s="105">
        <f>+IF(2!AP32&lt;&gt;"",IF((1+OUT_2_Check!$Q$4)*SUM(2!AP29:AP31)&lt;2!AP32,1,IF((1-OUT_2_Check!$Q$4)*SUM(2!AP29:AP31)&gt;2!AP32,1,0)),IF(SUM(2!AP29:AP31)&lt;&gt;0,1,0))</f>
        <v>0</v>
      </c>
      <c r="AR38" s="105">
        <f>+IF(2!AQ32&lt;&gt;"",IF((1+OUT_2_Check!$Q$4)*SUM(2!AQ29:AQ31)&lt;2!AQ32,1,IF((1-OUT_2_Check!$Q$4)*SUM(2!AQ29:AQ31)&gt;2!AQ32,1,0)),IF(SUM(2!AQ29:AQ31)&lt;&gt;0,1,0))</f>
        <v>0</v>
      </c>
      <c r="AS38" s="105">
        <f>+IF(2!AR32&lt;&gt;"",IF((1+OUT_2_Check!$Q$4)*SUM(2!AR29:AR31)&lt;2!AR32,1,IF((1-OUT_2_Check!$Q$4)*SUM(2!AR29:AR31)&gt;2!AR32,1,0)),IF(SUM(2!AR29:AR31)&lt;&gt;0,1,0))</f>
        <v>0</v>
      </c>
      <c r="AT38" s="116">
        <f>+IF(2!AS32&lt;&gt;"",IF((1+OUT_2_Check!$Q$4)*SUM(2!D32:AR32)&lt;2!AS32,1,IF((1-OUT_2_Check!$Q$4)*SUM(2!D32:AR32)&gt;2!AS32,1,0)),IF(SUM(2!D32:AR32)&lt;&gt;0,1,0))</f>
        <v>1</v>
      </c>
    </row>
    <row r="39" spans="1:46" s="75" customFormat="1" ht="18" customHeight="1">
      <c r="A39" s="85"/>
      <c r="B39" s="87"/>
      <c r="C39" s="87"/>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row>
    <row r="40" spans="1:46" s="75" customFormat="1" ht="18" customHeight="1">
      <c r="A40" s="85"/>
      <c r="B40" s="87" t="s">
        <v>15</v>
      </c>
      <c r="C40" s="87"/>
      <c r="D40" s="113">
        <f>+IF(2!D33&lt;&gt;"",IF((1+OUT_2_Check!$Q$4)*SUM(2!D32,2!D27)&lt;2!D33,1,IF((1-OUT_2_Check!$Q$4)*SUM(2!D32,2!D27)&gt;2!D33,1,0)),IF(SUM(2!D32,2!D27)&lt;&gt;0,1,0))</f>
        <v>0</v>
      </c>
      <c r="E40" s="113">
        <f>+IF(2!E33&lt;&gt;"",IF((1+OUT_2_Check!$Q$4)*SUM(2!E32,2!E27)&lt;2!E33,1,IF((1-OUT_2_Check!$Q$4)*SUM(2!E32,2!E27)&gt;2!E33,1,0)),IF(SUM(2!E32,2!E27)&lt;&gt;0,1,0))</f>
        <v>0</v>
      </c>
      <c r="F40" s="113">
        <f>+IF(2!F33&lt;&gt;"",IF((1+OUT_2_Check!$Q$4)*SUM(2!F32,2!F27)&lt;2!F33,1,IF((1-OUT_2_Check!$Q$4)*SUM(2!F32,2!F27)&gt;2!F33,1,0)),IF(SUM(2!F32,2!F27)&lt;&gt;0,1,0))</f>
        <v>0</v>
      </c>
      <c r="G40" s="113">
        <f>+IF(2!G33&lt;&gt;"",IF((1+OUT_2_Check!$Q$4)*SUM(2!G32,2!G27)&lt;2!G33,1,IF((1-OUT_2_Check!$Q$4)*SUM(2!G32,2!G27)&gt;2!G33,1,0)),IF(SUM(2!G32,2!G27)&lt;&gt;0,1,0))</f>
        <v>0</v>
      </c>
      <c r="H40" s="113">
        <f>+IF(2!H33&lt;&gt;"",IF((1+OUT_2_Check!$Q$4)*SUM(2!H32,2!H27)&lt;2!H33,1,IF((1-OUT_2_Check!$Q$4)*SUM(2!H32,2!H27)&gt;2!H33,1,0)),IF(SUM(2!H32,2!H27)&lt;&gt;0,1,0))</f>
        <v>0</v>
      </c>
      <c r="I40" s="113">
        <f>+IF(2!I33&lt;&gt;"",IF((1+OUT_2_Check!$Q$4)*SUM(2!I32,2!I27)&lt;2!I33,1,IF((1-OUT_2_Check!$Q$4)*SUM(2!I32,2!I27)&gt;2!I33,1,0)),IF(SUM(2!I32,2!I27)&lt;&gt;0,1,0))</f>
        <v>0</v>
      </c>
      <c r="J40" s="113">
        <f>+IF(2!J33&lt;&gt;"",IF((1+OUT_2_Check!$Q$4)*SUM(2!J32,2!J27)&lt;2!J33,1,IF((1-OUT_2_Check!$Q$4)*SUM(2!J32,2!J27)&gt;2!J33,1,0)),IF(SUM(2!J32,2!J27)&lt;&gt;0,1,0))</f>
        <v>0</v>
      </c>
      <c r="K40" s="113">
        <f>+IF(2!L33&lt;&gt;"",IF((1+OUT_2_Check!$Q$4)*SUM(2!L32,2!L27)&lt;2!L33,1,IF((1-OUT_2_Check!$Q$4)*SUM(2!L32,2!L27)&gt;2!L33,1,0)),IF(SUM(2!L32,2!L27)&lt;&gt;0,1,0))</f>
        <v>0</v>
      </c>
      <c r="L40" s="113">
        <f>+IF(2!M33&lt;&gt;"",IF((1+OUT_2_Check!$Q$4)*SUM(2!M32,2!M27)&lt;2!M33,1,IF((1-OUT_2_Check!$Q$4)*SUM(2!M32,2!M27)&gt;2!M33,1,0)),IF(SUM(2!M32,2!M27)&lt;&gt;0,1,0))</f>
        <v>0</v>
      </c>
      <c r="M40" s="113">
        <f>+IF(2!N33&lt;&gt;"",IF((1+OUT_2_Check!$Q$4)*SUM(2!N32,2!N27)&lt;2!N33,1,IF((1-OUT_2_Check!$Q$4)*SUM(2!N32,2!N27)&gt;2!N33,1,0)),IF(SUM(2!N32,2!N27)&lt;&gt;0,1,0))</f>
        <v>0</v>
      </c>
      <c r="N40" s="113">
        <f>+IF(2!O33&lt;&gt;"",IF((1+OUT_2_Check!$Q$4)*SUM(2!O32,2!O27)&lt;2!O33,1,IF((1-OUT_2_Check!$Q$4)*SUM(2!O32,2!O27)&gt;2!O33,1,0)),IF(SUM(2!O32,2!O27)&lt;&gt;0,1,0))</f>
        <v>0</v>
      </c>
      <c r="O40" s="113">
        <f>+IF(2!P33&lt;&gt;"",IF((1+OUT_2_Check!$Q$4)*SUM(2!P32,2!P27)&lt;2!P33,1,IF((1-OUT_2_Check!$Q$4)*SUM(2!P32,2!P27)&gt;2!P33,1,0)),IF(SUM(2!P32,2!P27)&lt;&gt;0,1,0))</f>
        <v>0</v>
      </c>
      <c r="P40" s="113">
        <f>+IF(2!Q33&lt;&gt;"",IF((1+OUT_2_Check!$Q$4)*SUM(2!Q32,2!Q27)&lt;2!Q33,1,IF((1-OUT_2_Check!$Q$4)*SUM(2!Q32,2!Q27)&gt;2!Q33,1,0)),IF(SUM(2!Q32,2!Q27)&lt;&gt;0,1,0))</f>
        <v>0</v>
      </c>
      <c r="Q40" s="113">
        <f>+IF(2!R33&lt;&gt;"",IF((1+OUT_2_Check!$Q$4)*SUM(2!R32,2!R27)&lt;2!R33,1,IF((1-OUT_2_Check!$Q$4)*SUM(2!R32,2!R27)&gt;2!R33,1,0)),IF(SUM(2!R32,2!R27)&lt;&gt;0,1,0))</f>
        <v>0</v>
      </c>
      <c r="R40" s="113">
        <f>+IF(2!S33&lt;&gt;"",IF((1+OUT_2_Check!$Q$4)*SUM(2!S32,2!S27)&lt;2!S33,1,IF((1-OUT_2_Check!$Q$4)*SUM(2!S32,2!S27)&gt;2!S33,1,0)),IF(SUM(2!S32,2!S27)&lt;&gt;0,1,0))</f>
        <v>0</v>
      </c>
      <c r="S40" s="113">
        <f>+IF(2!T33&lt;&gt;"",IF((1+OUT_2_Check!$Q$4)*SUM(2!T32,2!T27)&lt;2!T33,1,IF((1-OUT_2_Check!$Q$4)*SUM(2!T32,2!T27)&gt;2!T33,1,0)),IF(SUM(2!T32,2!T27)&lt;&gt;0,1,0))</f>
        <v>0</v>
      </c>
      <c r="T40" s="113">
        <f>+IF(2!U33&lt;&gt;"",IF((1+OUT_2_Check!$Q$4)*SUM(2!U32,2!U27)&lt;2!U33,1,IF((1-OUT_2_Check!$Q$4)*SUM(2!U32,2!U27)&gt;2!U33,1,0)),IF(SUM(2!U32,2!U27)&lt;&gt;0,1,0))</f>
        <v>0</v>
      </c>
      <c r="U40" s="113">
        <f>+IF(2!V33&lt;&gt;"",IF((1+OUT_2_Check!$Q$4)*SUM(2!V32,2!V27)&lt;2!V33,1,IF((1-OUT_2_Check!$Q$4)*SUM(2!V32,2!V27)&gt;2!V33,1,0)),IF(SUM(2!V32,2!V27)&lt;&gt;0,1,0))</f>
        <v>0</v>
      </c>
      <c r="V40" s="113">
        <f>+IF(2!W33&lt;&gt;"",IF((1+OUT_2_Check!$Q$4)*SUM(2!W32,2!W27)&lt;2!W33,1,IF((1-OUT_2_Check!$Q$4)*SUM(2!W32,2!W27)&gt;2!W33,1,0)),IF(SUM(2!W32,2!W27)&lt;&gt;0,1,0))</f>
        <v>0</v>
      </c>
      <c r="W40" s="113">
        <f>+IF(2!X33&lt;&gt;"",IF((1+OUT_2_Check!$Q$4)*SUM(2!X32,2!X27)&lt;2!X33,1,IF((1-OUT_2_Check!$Q$4)*SUM(2!X32,2!X27)&gt;2!X33,1,0)),IF(SUM(2!X32,2!X27)&lt;&gt;0,1,0))</f>
        <v>0</v>
      </c>
      <c r="X40" s="113">
        <f>+IF(2!Y33&lt;&gt;"",IF((1+OUT_2_Check!$Q$4)*SUM(2!Y32,2!Y27)&lt;2!Y33,1,IF((1-OUT_2_Check!$Q$4)*SUM(2!Y32,2!Y27)&gt;2!Y33,1,0)),IF(SUM(2!Y32,2!Y27)&lt;&gt;0,1,0))</f>
        <v>0</v>
      </c>
      <c r="Y40" s="113">
        <f>+IF(2!Z33&lt;&gt;"",IF((1+OUT_2_Check!$Q$4)*SUM(2!Z32,2!Z27)&lt;2!Z33,1,IF((1-OUT_2_Check!$Q$4)*SUM(2!Z32,2!Z27)&gt;2!Z33,1,0)),IF(SUM(2!Z32,2!Z27)&lt;&gt;0,1,0))</f>
        <v>0</v>
      </c>
      <c r="Z40" s="113">
        <f>+IF(2!AA33&lt;&gt;"",IF((1+OUT_2_Check!$Q$4)*SUM(2!AA32,2!AA27)&lt;2!AA33,1,IF((1-OUT_2_Check!$Q$4)*SUM(2!AA32,2!AA27)&gt;2!AA33,1,0)),IF(SUM(2!AA32,2!AA27)&lt;&gt;0,1,0))</f>
        <v>0</v>
      </c>
      <c r="AA40" s="113">
        <f>+IF(2!AB33&lt;&gt;"",IF((1+OUT_2_Check!$Q$4)*SUM(2!AB32,2!AB27)&lt;2!AB33,1,IF((1-OUT_2_Check!$Q$4)*SUM(2!AB32,2!AB27)&gt;2!AB33,1,0)),IF(SUM(2!AB32,2!AB27)&lt;&gt;0,1,0))</f>
        <v>0</v>
      </c>
      <c r="AB40" s="113">
        <f>+IF(2!AC33&lt;&gt;"",IF((1+OUT_2_Check!$Q$4)*SUM(2!AC32,2!AC27)&lt;2!AC33,1,IF((1-OUT_2_Check!$Q$4)*SUM(2!AC32,2!AC27)&gt;2!AC33,1,0)),IF(SUM(2!AC32,2!AC27)&lt;&gt;0,1,0))</f>
        <v>0</v>
      </c>
      <c r="AC40" s="113">
        <f>+IF(2!AD33&lt;&gt;"",IF((1+OUT_2_Check!$Q$4)*SUM(2!AD32,2!AD27)&lt;2!AD33,1,IF((1-OUT_2_Check!$Q$4)*SUM(2!AD32,2!AD27)&gt;2!AD33,1,0)),IF(SUM(2!AD32,2!AD27)&lt;&gt;0,1,0))</f>
        <v>0</v>
      </c>
      <c r="AD40" s="113">
        <f>+IF(2!AE33&lt;&gt;"",IF((1+OUT_2_Check!$Q$4)*SUM(2!AE32,2!AE27)&lt;2!AE33,1,IF((1-OUT_2_Check!$Q$4)*SUM(2!AE32,2!AE27)&gt;2!AE33,1,0)),IF(SUM(2!AE32,2!AE27)&lt;&gt;0,1,0))</f>
        <v>0</v>
      </c>
      <c r="AE40" s="113">
        <f>+IF(2!AF33&lt;&gt;"",IF((1+OUT_2_Check!$Q$4)*SUM(2!AF32,2!AF27)&lt;2!AF33,1,IF((1-OUT_2_Check!$Q$4)*SUM(2!AF32,2!AF27)&gt;2!AF33,1,0)),IF(SUM(2!AF32,2!AF27)&lt;&gt;0,1,0))</f>
        <v>0</v>
      </c>
      <c r="AF40" s="113">
        <f>+IF(2!AG33&lt;&gt;"",IF((1+OUT_2_Check!$Q$4)*SUM(2!AG32,2!AG27)&lt;2!AG33,1,IF((1-OUT_2_Check!$Q$4)*SUM(2!AG32,2!AG27)&gt;2!AG33,1,0)),IF(SUM(2!AG32,2!AG27)&lt;&gt;0,1,0))</f>
        <v>0</v>
      </c>
      <c r="AG40" s="113">
        <f>+IF(2!AH33&lt;&gt;"",IF((1+OUT_2_Check!$Q$4)*SUM(2!AH32,2!AH27)&lt;2!AH33,1,IF((1-OUT_2_Check!$Q$4)*SUM(2!AH32,2!AH27)&gt;2!AH33,1,0)),IF(SUM(2!AH32,2!AH27)&lt;&gt;0,1,0))</f>
        <v>0</v>
      </c>
      <c r="AH40" s="113">
        <f>+IF(2!AI33&lt;&gt;"",IF((1+OUT_2_Check!$Q$4)*SUM(2!AI32,2!AI27)&lt;2!AI33,1,IF((1-OUT_2_Check!$Q$4)*SUM(2!AI32,2!AI27)&gt;2!AI33,1,0)),IF(SUM(2!AI32,2!AI27)&lt;&gt;0,1,0))</f>
        <v>0</v>
      </c>
      <c r="AI40" s="113">
        <f>+IF(2!AJ33&lt;&gt;"",IF((1+OUT_2_Check!$Q$4)*SUM(2!AJ32,2!AJ27)&lt;2!AJ33,1,IF((1-OUT_2_Check!$Q$4)*SUM(2!AJ32,2!AJ27)&gt;2!AJ33,1,0)),IF(SUM(2!AJ32,2!AJ27)&lt;&gt;0,1,0))</f>
        <v>0</v>
      </c>
      <c r="AJ40" s="113">
        <f>+IF(2!AK33&lt;&gt;"",IF((1+OUT_2_Check!$Q$4)*SUM(2!AK32,2!AK27)&lt;2!AK33,1,IF((1-OUT_2_Check!$Q$4)*SUM(2!AK32,2!AK27)&gt;2!AK33,1,0)),IF(SUM(2!AK32,2!AK27)&lt;&gt;0,1,0))</f>
        <v>0</v>
      </c>
      <c r="AK40" s="113">
        <f>+IF(2!AL33&lt;&gt;"",IF((1+OUT_2_Check!$Q$4)*SUM(2!AL32,2!AL27)&lt;2!AL33,1,IF((1-OUT_2_Check!$Q$4)*SUM(2!AL32,2!AL27)&gt;2!AL33,1,0)),IF(SUM(2!AL32,2!AL27)&lt;&gt;0,1,0))</f>
        <v>0</v>
      </c>
      <c r="AL40" s="113">
        <f>+IF(2!AM33&lt;&gt;"",IF((1+OUT_2_Check!$Q$4)*SUM(2!AM32,2!AM27)&lt;2!AM33,1,IF((1-OUT_2_Check!$Q$4)*SUM(2!AM32,2!AM27)&gt;2!AM33,1,0)),IF(SUM(2!AM32,2!AM27)&lt;&gt;0,1,0))</f>
        <v>0</v>
      </c>
      <c r="AM40" s="113">
        <f>+IF(2!AN33&lt;&gt;"",IF((1+OUT_2_Check!$Q$4)*SUM(2!AN32,2!AN27)&lt;2!AN33,1,IF((1-OUT_2_Check!$Q$4)*SUM(2!AN32,2!AN27)&gt;2!AN33,1,0)),IF(SUM(2!AN32,2!AN27)&lt;&gt;0,1,0))</f>
        <v>0</v>
      </c>
      <c r="AN40" s="113" t="e">
        <f>+IF(2!#REF!&lt;&gt;"",IF((1+OUT_2_Check!$Q$4)*SUM(2!#REF!,2!#REF!)&lt;2!#REF!,1,IF((1-OUT_2_Check!$Q$4)*SUM(2!#REF!,2!#REF!)&gt;2!#REF!,1,0)),IF(SUM(2!#REF!,2!#REF!)&lt;&gt;0,1,0))</f>
        <v>#REF!</v>
      </c>
      <c r="AO40" s="113" t="e">
        <f>+IF(2!#REF!&lt;&gt;"",IF((1+OUT_2_Check!$Q$4)*SUM(2!#REF!,2!#REF!)&lt;2!#REF!,1,IF((1-OUT_2_Check!$Q$4)*SUM(2!#REF!,2!#REF!)&gt;2!#REF!,1,0)),IF(SUM(2!#REF!,2!#REF!)&lt;&gt;0,1,0))</f>
        <v>#REF!</v>
      </c>
      <c r="AP40" s="113">
        <f>+IF(2!AO33&lt;&gt;"",IF((1+OUT_2_Check!$Q$4)*SUM(2!AO32,2!AO27)&lt;2!AO33,1,IF((1-OUT_2_Check!$Q$4)*SUM(2!AO32,2!AO27)&gt;2!AO33,1,0)),IF(SUM(2!AO32,2!AO27)&lt;&gt;0,1,0))</f>
        <v>0</v>
      </c>
      <c r="AQ40" s="113">
        <f>+IF(2!AP33&lt;&gt;"",IF((1+OUT_2_Check!$Q$4)*SUM(2!AP32,2!AP27)&lt;2!AP33,1,IF((1-OUT_2_Check!$Q$4)*SUM(2!AP32,2!AP27)&gt;2!AP33,1,0)),IF(SUM(2!AP32,2!AP27)&lt;&gt;0,1,0))</f>
        <v>0</v>
      </c>
      <c r="AR40" s="113">
        <f>+IF(2!AQ33&lt;&gt;"",IF((1+OUT_2_Check!$Q$4)*SUM(2!AQ32,2!AQ27)&lt;2!AQ33,1,IF((1-OUT_2_Check!$Q$4)*SUM(2!AQ32,2!AQ27)&gt;2!AQ33,1,0)),IF(SUM(2!AQ32,2!AQ27)&lt;&gt;0,1,0))</f>
        <v>0</v>
      </c>
      <c r="AS40" s="113">
        <f>+IF(2!AR33&lt;&gt;"",IF((1+OUT_2_Check!$Q$4)*SUM(2!AR32,2!AR27)&lt;2!AR33,1,IF((1-OUT_2_Check!$Q$4)*SUM(2!AR32,2!AR27)&gt;2!AR33,1,0)),IF(SUM(2!AR32,2!AR27)&lt;&gt;0,1,0))</f>
        <v>0</v>
      </c>
      <c r="AT40" s="116">
        <f>+IF(2!AS33&lt;&gt;"",IF((1+OUT_2_Check!$Q$4)*SUM(2!D33:AR33)&lt;2!AS33,1,IF((1-OUT_2_Check!$Q$4)*SUM(2!D33:AR33)&gt;2!AS33,1,0)),IF(SUM(2!D33:AR33)&lt;&gt;0,1,0))</f>
        <v>1</v>
      </c>
    </row>
    <row r="41" spans="1:46" s="75" customFormat="1" ht="18" customHeight="1">
      <c r="A41" s="85"/>
      <c r="B41" s="87"/>
      <c r="C41" s="87"/>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row>
    <row r="42" spans="1:46" s="75" customFormat="1" ht="18" customHeight="1">
      <c r="A42" s="92"/>
      <c r="B42" s="87" t="s">
        <v>98</v>
      </c>
      <c r="C42" s="81"/>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7"/>
    </row>
    <row r="43" spans="1:46" s="75" customFormat="1" ht="18" customHeight="1">
      <c r="A43" s="85"/>
      <c r="B43" s="87"/>
      <c r="C43" s="87"/>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row>
    <row r="44" spans="1:46" s="75" customFormat="1" ht="18" customHeight="1">
      <c r="A44" s="85"/>
      <c r="B44" s="184" t="s">
        <v>128</v>
      </c>
      <c r="C44" s="81"/>
      <c r="D44" s="115">
        <f>+IF(2!D35&lt;&gt;"",IF((1+OUT_2_Check!$Q$4)*SUM(2!D16,2!D21,2!D33,2!D34)&lt;2!D35,1,IF((1-OUT_2_Check!$Q$4)*SUM(2!D16,2!D21,2!D33,2!D34)&gt;2!D35,1,0)),IF(SUM(2!D16,2!D21,2!D33,2!D34)&lt;&gt;0,1,0))</f>
        <v>0</v>
      </c>
      <c r="E44" s="115">
        <f>+IF(2!E35&lt;&gt;"",IF((1+OUT_2_Check!$Q$4)*SUM(2!E16,2!E21,2!E33,2!E34)&lt;2!E35,1,IF((1-OUT_2_Check!$Q$4)*SUM(2!E16,2!E21,2!E33,2!E34)&gt;2!E35,1,0)),IF(SUM(2!E16,2!E21,2!E33,2!E34)&lt;&gt;0,1,0))</f>
        <v>0</v>
      </c>
      <c r="F44" s="115">
        <f>+IF(2!F35&lt;&gt;"",IF((1+OUT_2_Check!$Q$4)*SUM(2!F16,2!F21,2!F33,2!F34)&lt;2!F35,1,IF((1-OUT_2_Check!$Q$4)*SUM(2!F16,2!F21,2!F33,2!F34)&gt;2!F35,1,0)),IF(SUM(2!F16,2!F21,2!F33,2!F34)&lt;&gt;0,1,0))</f>
        <v>0</v>
      </c>
      <c r="G44" s="115">
        <f>+IF(2!G35&lt;&gt;"",IF((1+OUT_2_Check!$Q$4)*SUM(2!G16,2!G21,2!G33,2!G34)&lt;2!G35,1,IF((1-OUT_2_Check!$Q$4)*SUM(2!G16,2!G21,2!G33,2!G34)&gt;2!G35,1,0)),IF(SUM(2!G16,2!G21,2!G33,2!G34)&lt;&gt;0,1,0))</f>
        <v>0</v>
      </c>
      <c r="H44" s="115">
        <f>+IF(2!H35&lt;&gt;"",IF((1+OUT_2_Check!$Q$4)*SUM(2!H16,2!H21,2!H33,2!H34)&lt;2!H35,1,IF((1-OUT_2_Check!$Q$4)*SUM(2!H16,2!H21,2!H33,2!H34)&gt;2!H35,1,0)),IF(SUM(2!H16,2!H21,2!H33,2!H34)&lt;&gt;0,1,0))</f>
        <v>0</v>
      </c>
      <c r="I44" s="115">
        <f>+IF(2!I35&lt;&gt;"",IF((1+OUT_2_Check!$Q$4)*SUM(2!I16,2!I21,2!I33,2!I34)&lt;2!I35,1,IF((1-OUT_2_Check!$Q$4)*SUM(2!I16,2!I21,2!I33,2!I34)&gt;2!I35,1,0)),IF(SUM(2!I16,2!I21,2!I33,2!I34)&lt;&gt;0,1,0))</f>
        <v>0</v>
      </c>
      <c r="J44" s="115">
        <f>+IF(2!J35&lt;&gt;"",IF((1+OUT_2_Check!$Q$4)*SUM(2!J16,2!J21,2!J33,2!J34)&lt;2!J35,1,IF((1-OUT_2_Check!$Q$4)*SUM(2!J16,2!J21,2!J33,2!J34)&gt;2!J35,1,0)),IF(SUM(2!J16,2!J21,2!J33,2!J34)&lt;&gt;0,1,0))</f>
        <v>0</v>
      </c>
      <c r="K44" s="115">
        <f>+IF(2!L35&lt;&gt;"",IF((1+OUT_2_Check!$Q$4)*SUM(2!L16,2!L21,2!L33,2!L34)&lt;2!L35,1,IF((1-OUT_2_Check!$Q$4)*SUM(2!L16,2!L21,2!L33,2!L34)&gt;2!L35,1,0)),IF(SUM(2!L16,2!L21,2!L33,2!L34)&lt;&gt;0,1,0))</f>
        <v>0</v>
      </c>
      <c r="L44" s="115">
        <f>+IF(2!M35&lt;&gt;"",IF((1+OUT_2_Check!$Q$4)*SUM(2!M16,2!M21,2!M33,2!M34)&lt;2!M35,1,IF((1-OUT_2_Check!$Q$4)*SUM(2!M16,2!M21,2!M33,2!M34)&gt;2!M35,1,0)),IF(SUM(2!M16,2!M21,2!M33,2!M34)&lt;&gt;0,1,0))</f>
        <v>0</v>
      </c>
      <c r="M44" s="115">
        <f>+IF(2!N35&lt;&gt;"",IF((1+OUT_2_Check!$Q$4)*SUM(2!N16,2!N21,2!N33,2!N34)&lt;2!N35,1,IF((1-OUT_2_Check!$Q$4)*SUM(2!N16,2!N21,2!N33,2!N34)&gt;2!N35,1,0)),IF(SUM(2!N16,2!N21,2!N33,2!N34)&lt;&gt;0,1,0))</f>
        <v>0</v>
      </c>
      <c r="N44" s="115">
        <f>+IF(2!O35&lt;&gt;"",IF((1+OUT_2_Check!$Q$4)*SUM(2!O16,2!O21,2!O33,2!O34)&lt;2!O35,1,IF((1-OUT_2_Check!$Q$4)*SUM(2!O16,2!O21,2!O33,2!O34)&gt;2!O35,1,0)),IF(SUM(2!O16,2!O21,2!O33,2!O34)&lt;&gt;0,1,0))</f>
        <v>0</v>
      </c>
      <c r="O44" s="115">
        <f>+IF(2!P35&lt;&gt;"",IF((1+OUT_2_Check!$Q$4)*SUM(2!P16,2!P21,2!P33,2!P34)&lt;2!P35,1,IF((1-OUT_2_Check!$Q$4)*SUM(2!P16,2!P21,2!P33,2!P34)&gt;2!P35,1,0)),IF(SUM(2!P16,2!P21,2!P33,2!P34)&lt;&gt;0,1,0))</f>
        <v>0</v>
      </c>
      <c r="P44" s="115">
        <f>+IF(2!Q35&lt;&gt;"",IF((1+OUT_2_Check!$Q$4)*SUM(2!Q16,2!Q21,2!Q33,2!Q34)&lt;2!Q35,1,IF((1-OUT_2_Check!$Q$4)*SUM(2!Q16,2!Q21,2!Q33,2!Q34)&gt;2!Q35,1,0)),IF(SUM(2!Q16,2!Q21,2!Q33,2!Q34)&lt;&gt;0,1,0))</f>
        <v>0</v>
      </c>
      <c r="Q44" s="115">
        <f>+IF(2!R35&lt;&gt;"",IF((1+OUT_2_Check!$Q$4)*SUM(2!R16,2!R21,2!R33,2!R34)&lt;2!R35,1,IF((1-OUT_2_Check!$Q$4)*SUM(2!R16,2!R21,2!R33,2!R34)&gt;2!R35,1,0)),IF(SUM(2!R16,2!R21,2!R33,2!R34)&lt;&gt;0,1,0))</f>
        <v>0</v>
      </c>
      <c r="R44" s="115">
        <f>+IF(2!S35&lt;&gt;"",IF((1+OUT_2_Check!$Q$4)*SUM(2!S16,2!S21,2!S33,2!S34)&lt;2!S35,1,IF((1-OUT_2_Check!$Q$4)*SUM(2!S16,2!S21,2!S33,2!S34)&gt;2!S35,1,0)),IF(SUM(2!S16,2!S21,2!S33,2!S34)&lt;&gt;0,1,0))</f>
        <v>0</v>
      </c>
      <c r="S44" s="115">
        <f>+IF(2!T35&lt;&gt;"",IF((1+OUT_2_Check!$Q$4)*SUM(2!T16,2!T21,2!T33,2!T34)&lt;2!T35,1,IF((1-OUT_2_Check!$Q$4)*SUM(2!T16,2!T21,2!T33,2!T34)&gt;2!T35,1,0)),IF(SUM(2!T16,2!T21,2!T33,2!T34)&lt;&gt;0,1,0))</f>
        <v>0</v>
      </c>
      <c r="T44" s="115">
        <f>+IF(2!U35&lt;&gt;"",IF((1+OUT_2_Check!$Q$4)*SUM(2!U16,2!U21,2!U33,2!U34)&lt;2!U35,1,IF((1-OUT_2_Check!$Q$4)*SUM(2!U16,2!U21,2!U33,2!U34)&gt;2!U35,1,0)),IF(SUM(2!U16,2!U21,2!U33,2!U34)&lt;&gt;0,1,0))</f>
        <v>0</v>
      </c>
      <c r="U44" s="115">
        <f>+IF(2!V35&lt;&gt;"",IF((1+OUT_2_Check!$Q$4)*SUM(2!V16,2!V21,2!V33,2!V34)&lt;2!V35,1,IF((1-OUT_2_Check!$Q$4)*SUM(2!V16,2!V21,2!V33,2!V34)&gt;2!V35,1,0)),IF(SUM(2!V16,2!V21,2!V33,2!V34)&lt;&gt;0,1,0))</f>
        <v>0</v>
      </c>
      <c r="V44" s="115">
        <f>+IF(2!W35&lt;&gt;"",IF((1+OUT_2_Check!$Q$4)*SUM(2!W16,2!W21,2!W33,2!W34)&lt;2!W35,1,IF((1-OUT_2_Check!$Q$4)*SUM(2!W16,2!W21,2!W33,2!W34)&gt;2!W35,1,0)),IF(SUM(2!W16,2!W21,2!W33,2!W34)&lt;&gt;0,1,0))</f>
        <v>0</v>
      </c>
      <c r="W44" s="115">
        <f>+IF(2!X35&lt;&gt;"",IF((1+OUT_2_Check!$Q$4)*SUM(2!X16,2!X21,2!X33,2!X34)&lt;2!X35,1,IF((1-OUT_2_Check!$Q$4)*SUM(2!X16,2!X21,2!X33,2!X34)&gt;2!X35,1,0)),IF(SUM(2!X16,2!X21,2!X33,2!X34)&lt;&gt;0,1,0))</f>
        <v>0</v>
      </c>
      <c r="X44" s="115">
        <f>+IF(2!Y35&lt;&gt;"",IF((1+OUT_2_Check!$Q$4)*SUM(2!Y16,2!Y21,2!Y33,2!Y34)&lt;2!Y35,1,IF((1-OUT_2_Check!$Q$4)*SUM(2!Y16,2!Y21,2!Y33,2!Y34)&gt;2!Y35,1,0)),IF(SUM(2!Y16,2!Y21,2!Y33,2!Y34)&lt;&gt;0,1,0))</f>
        <v>0</v>
      </c>
      <c r="Y44" s="115">
        <f>+IF(2!Z35&lt;&gt;"",IF((1+OUT_2_Check!$Q$4)*SUM(2!Z16,2!Z21,2!Z33,2!Z34)&lt;2!Z35,1,IF((1-OUT_2_Check!$Q$4)*SUM(2!Z16,2!Z21,2!Z33,2!Z34)&gt;2!Z35,1,0)),IF(SUM(2!Z16,2!Z21,2!Z33,2!Z34)&lt;&gt;0,1,0))</f>
        <v>0</v>
      </c>
      <c r="Z44" s="115">
        <f>+IF(2!AA35&lt;&gt;"",IF((1+OUT_2_Check!$Q$4)*SUM(2!AA16,2!AA21,2!AA33,2!AA34)&lt;2!AA35,1,IF((1-OUT_2_Check!$Q$4)*SUM(2!AA16,2!AA21,2!AA33,2!AA34)&gt;2!AA35,1,0)),IF(SUM(2!AA16,2!AA21,2!AA33,2!AA34)&lt;&gt;0,1,0))</f>
        <v>0</v>
      </c>
      <c r="AA44" s="115">
        <f>+IF(2!AB35&lt;&gt;"",IF((1+OUT_2_Check!$Q$4)*SUM(2!AB16,2!AB21,2!AB33,2!AB34)&lt;2!AB35,1,IF((1-OUT_2_Check!$Q$4)*SUM(2!AB16,2!AB21,2!AB33,2!AB34)&gt;2!AB35,1,0)),IF(SUM(2!AB16,2!AB21,2!AB33,2!AB34)&lt;&gt;0,1,0))</f>
        <v>0</v>
      </c>
      <c r="AB44" s="115">
        <f>+IF(2!AC35&lt;&gt;"",IF((1+OUT_2_Check!$Q$4)*SUM(2!AC16,2!AC21,2!AC33,2!AC34)&lt;2!AC35,1,IF((1-OUT_2_Check!$Q$4)*SUM(2!AC16,2!AC21,2!AC33,2!AC34)&gt;2!AC35,1,0)),IF(SUM(2!AC16,2!AC21,2!AC33,2!AC34)&lt;&gt;0,1,0))</f>
        <v>0</v>
      </c>
      <c r="AC44" s="115">
        <f>+IF(2!AD35&lt;&gt;"",IF((1+OUT_2_Check!$Q$4)*SUM(2!AD16,2!AD21,2!AD33,2!AD34)&lt;2!AD35,1,IF((1-OUT_2_Check!$Q$4)*SUM(2!AD16,2!AD21,2!AD33,2!AD34)&gt;2!AD35,1,0)),IF(SUM(2!AD16,2!AD21,2!AD33,2!AD34)&lt;&gt;0,1,0))</f>
        <v>0</v>
      </c>
      <c r="AD44" s="115">
        <f>+IF(2!AE35&lt;&gt;"",IF((1+OUT_2_Check!$Q$4)*SUM(2!AE16,2!AE21,2!AE33,2!AE34)&lt;2!AE35,1,IF((1-OUT_2_Check!$Q$4)*SUM(2!AE16,2!AE21,2!AE33,2!AE34)&gt;2!AE35,1,0)),IF(SUM(2!AE16,2!AE21,2!AE33,2!AE34)&lt;&gt;0,1,0))</f>
        <v>0</v>
      </c>
      <c r="AE44" s="115">
        <f>+IF(2!AF35&lt;&gt;"",IF((1+OUT_2_Check!$Q$4)*SUM(2!AF16,2!AF21,2!AF33,2!AF34)&lt;2!AF35,1,IF((1-OUT_2_Check!$Q$4)*SUM(2!AF16,2!AF21,2!AF33,2!AF34)&gt;2!AF35,1,0)),IF(SUM(2!AF16,2!AF21,2!AF33,2!AF34)&lt;&gt;0,1,0))</f>
        <v>0</v>
      </c>
      <c r="AF44" s="115">
        <f>+IF(2!AG35&lt;&gt;"",IF((1+OUT_2_Check!$Q$4)*SUM(2!AG16,2!AG21,2!AG33,2!AG34)&lt;2!AG35,1,IF((1-OUT_2_Check!$Q$4)*SUM(2!AG16,2!AG21,2!AG33,2!AG34)&gt;2!AG35,1,0)),IF(SUM(2!AG16,2!AG21,2!AG33,2!AG34)&lt;&gt;0,1,0))</f>
        <v>0</v>
      </c>
      <c r="AG44" s="115">
        <f>+IF(2!AH35&lt;&gt;"",IF((1+OUT_2_Check!$Q$4)*SUM(2!AH16,2!AH21,2!AH33,2!AH34)&lt;2!AH35,1,IF((1-OUT_2_Check!$Q$4)*SUM(2!AH16,2!AH21,2!AH33,2!AH34)&gt;2!AH35,1,0)),IF(SUM(2!AH16,2!AH21,2!AH33,2!AH34)&lt;&gt;0,1,0))</f>
        <v>0</v>
      </c>
      <c r="AH44" s="115">
        <f>+IF(2!AI35&lt;&gt;"",IF((1+OUT_2_Check!$Q$4)*SUM(2!AI16,2!AI21,2!AI33,2!AI34)&lt;2!AI35,1,IF((1-OUT_2_Check!$Q$4)*SUM(2!AI16,2!AI21,2!AI33,2!AI34)&gt;2!AI35,1,0)),IF(SUM(2!AI16,2!AI21,2!AI33,2!AI34)&lt;&gt;0,1,0))</f>
        <v>0</v>
      </c>
      <c r="AI44" s="115">
        <f>+IF(2!AJ35&lt;&gt;"",IF((1+OUT_2_Check!$Q$4)*SUM(2!AJ16,2!AJ21,2!AJ33,2!AJ34)&lt;2!AJ35,1,IF((1-OUT_2_Check!$Q$4)*SUM(2!AJ16,2!AJ21,2!AJ33,2!AJ34)&gt;2!AJ35,1,0)),IF(SUM(2!AJ16,2!AJ21,2!AJ33,2!AJ34)&lt;&gt;0,1,0))</f>
        <v>0</v>
      </c>
      <c r="AJ44" s="115">
        <f>+IF(2!AK35&lt;&gt;"",IF((1+OUT_2_Check!$Q$4)*SUM(2!AK16,2!AK21,2!AK33,2!AK34)&lt;2!AK35,1,IF((1-OUT_2_Check!$Q$4)*SUM(2!AK16,2!AK21,2!AK33,2!AK34)&gt;2!AK35,1,0)),IF(SUM(2!AK16,2!AK21,2!AK33,2!AK34)&lt;&gt;0,1,0))</f>
        <v>0</v>
      </c>
      <c r="AK44" s="115">
        <f>+IF(2!AL35&lt;&gt;"",IF((1+OUT_2_Check!$Q$4)*SUM(2!AL16,2!AL21,2!AL33,2!AL34)&lt;2!AL35,1,IF((1-OUT_2_Check!$Q$4)*SUM(2!AL16,2!AL21,2!AL33,2!AL34)&gt;2!AL35,1,0)),IF(SUM(2!AL16,2!AL21,2!AL33,2!AL34)&lt;&gt;0,1,0))</f>
        <v>0</v>
      </c>
      <c r="AL44" s="115">
        <f>+IF(2!AM35&lt;&gt;"",IF((1+OUT_2_Check!$Q$4)*SUM(2!AM16,2!AM21,2!AM33,2!AM34)&lt;2!AM35,1,IF((1-OUT_2_Check!$Q$4)*SUM(2!AM16,2!AM21,2!AM33,2!AM34)&gt;2!AM35,1,0)),IF(SUM(2!AM16,2!AM21,2!AM33,2!AM34)&lt;&gt;0,1,0))</f>
        <v>0</v>
      </c>
      <c r="AM44" s="115">
        <f>+IF(2!AN35&lt;&gt;"",IF((1+OUT_2_Check!$Q$4)*SUM(2!AN16,2!AN21,2!AN33,2!AN34)&lt;2!AN35,1,IF((1-OUT_2_Check!$Q$4)*SUM(2!AN16,2!AN21,2!AN33,2!AN34)&gt;2!AN35,1,0)),IF(SUM(2!AN16,2!AN21,2!AN33,2!AN34)&lt;&gt;0,1,0))</f>
        <v>0</v>
      </c>
      <c r="AN44" s="115" t="e">
        <f>+IF(2!#REF!&lt;&gt;"",IF((1+OUT_2_Check!$Q$4)*SUM(2!#REF!,2!#REF!,2!#REF!,2!#REF!)&lt;2!#REF!,1,IF((1-OUT_2_Check!$Q$4)*SUM(2!#REF!,2!#REF!,2!#REF!,2!#REF!)&gt;2!#REF!,1,0)),IF(SUM(2!#REF!,2!#REF!,2!#REF!,2!#REF!)&lt;&gt;0,1,0))</f>
        <v>#REF!</v>
      </c>
      <c r="AO44" s="115" t="e">
        <f>+IF(2!#REF!&lt;&gt;"",IF((1+OUT_2_Check!$Q$4)*SUM(2!#REF!,2!#REF!,2!#REF!,2!#REF!)&lt;2!#REF!,1,IF((1-OUT_2_Check!$Q$4)*SUM(2!#REF!,2!#REF!,2!#REF!,2!#REF!)&gt;2!#REF!,1,0)),IF(SUM(2!#REF!,2!#REF!,2!#REF!,2!#REF!)&lt;&gt;0,1,0))</f>
        <v>#REF!</v>
      </c>
      <c r="AP44" s="115">
        <f>+IF(2!AO35&lt;&gt;"",IF((1+OUT_2_Check!$Q$4)*SUM(2!AO16,2!AO21,2!AO33,2!AO34)&lt;2!AO35,1,IF((1-OUT_2_Check!$Q$4)*SUM(2!AO16,2!AO21,2!AO33,2!AO34)&gt;2!AO35,1,0)),IF(SUM(2!AO16,2!AO21,2!AO33,2!AO34)&lt;&gt;0,1,0))</f>
        <v>0</v>
      </c>
      <c r="AQ44" s="115">
        <f>+IF(2!AP35&lt;&gt;"",IF((1+OUT_2_Check!$Q$4)*SUM(2!AP16,2!AP21,2!AP33,2!AP34)&lt;2!AP35,1,IF((1-OUT_2_Check!$Q$4)*SUM(2!AP16,2!AP21,2!AP33,2!AP34)&gt;2!AP35,1,0)),IF(SUM(2!AP16,2!AP21,2!AP33,2!AP34)&lt;&gt;0,1,0))</f>
        <v>0</v>
      </c>
      <c r="AR44" s="115">
        <f>+IF(2!AQ35&lt;&gt;"",IF((1+OUT_2_Check!$Q$4)*SUM(2!AQ16,2!AQ21,2!AQ33,2!AQ34)&lt;2!AQ35,1,IF((1-OUT_2_Check!$Q$4)*SUM(2!AQ16,2!AQ21,2!AQ33,2!AQ34)&gt;2!AQ35,1,0)),IF(SUM(2!AQ16,2!AQ21,2!AQ33,2!AQ34)&lt;&gt;0,1,0))</f>
        <v>0</v>
      </c>
      <c r="AS44" s="115">
        <f>+IF(2!AR35&lt;&gt;"",IF((1+OUT_2_Check!$Q$4)*SUM(2!AR16,2!AR21,2!AR33,2!AR34)&lt;2!AR35,1,IF((1-OUT_2_Check!$Q$4)*SUM(2!AR16,2!AR21,2!AR33,2!AR34)&gt;2!AR35,1,0)),IF(SUM(2!AR16,2!AR21,2!AR33,2!AR34)&lt;&gt;0,1,0))</f>
        <v>0</v>
      </c>
      <c r="AT44" s="115">
        <f>+IF(2!AS35&lt;&gt;"",IF((1+OUT_2_Check!$Q$4)*SUM(2!AS16,2!AS21,2!AS33,2!AS34)&lt;2!AS35,1,IF((1-OUT_2_Check!$Q$4)*SUM(2!AS16,2!AS21,2!AS33,2!AS34)&gt;2!AS35,1,0)),IF(SUM(2!AS16,2!AS21,2!AS33,2!AS34)&lt;&gt;0,1,0))</f>
        <v>0</v>
      </c>
    </row>
    <row r="45" spans="1:46" s="75" customFormat="1" ht="15">
      <c r="A45" s="85"/>
      <c r="B45" s="81"/>
      <c r="C45" s="81"/>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row>
    <row r="46" spans="1:46" s="75" customFormat="1" ht="18" customHeight="1">
      <c r="A46" s="92"/>
      <c r="B46" s="81" t="s">
        <v>25</v>
      </c>
      <c r="C46" s="81"/>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row>
    <row r="47" spans="1:46" s="75" customFormat="1" ht="18" customHeight="1">
      <c r="A47" s="92"/>
      <c r="B47" s="87" t="s">
        <v>101</v>
      </c>
      <c r="C47" s="81"/>
      <c r="D47" s="107"/>
      <c r="E47" s="107"/>
      <c r="F47" s="107"/>
      <c r="G47" s="107"/>
      <c r="H47" s="107"/>
      <c r="I47" s="107"/>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7"/>
    </row>
    <row r="48" spans="1:46" s="75" customFormat="1" ht="18" customHeight="1">
      <c r="A48" s="95"/>
      <c r="B48" s="132" t="s">
        <v>102</v>
      </c>
      <c r="C48" s="97"/>
      <c r="D48" s="111"/>
      <c r="E48" s="111"/>
      <c r="F48" s="111"/>
      <c r="G48" s="111"/>
      <c r="H48" s="111"/>
      <c r="I48" s="111"/>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11"/>
    </row>
    <row r="49" spans="1:47" s="75" customFormat="1" ht="18" customHeight="1">
      <c r="A49" s="87" t="s">
        <v>58</v>
      </c>
      <c r="B49" s="87"/>
      <c r="C49" s="87"/>
      <c r="AT49" s="134"/>
      <c r="AU49" s="98"/>
    </row>
    <row r="50" spans="1:48" s="75" customFormat="1" ht="18" customHeight="1">
      <c r="A50" s="87" t="s">
        <v>87</v>
      </c>
      <c r="B50" s="87"/>
      <c r="C50" s="8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71"/>
      <c r="AU50" s="98"/>
      <c r="AV50" s="98"/>
    </row>
    <row r="51" spans="1:46" s="75" customFormat="1" ht="18" customHeight="1">
      <c r="A51" s="87" t="s">
        <v>88</v>
      </c>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71"/>
    </row>
    <row r="52" spans="1:46" s="75" customFormat="1" ht="18" customHeight="1">
      <c r="A52" s="87" t="s">
        <v>99</v>
      </c>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71"/>
    </row>
    <row r="53" spans="1:46" s="134" customFormat="1" ht="18" customHeight="1">
      <c r="A53" s="100"/>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71"/>
    </row>
    <row r="54" spans="10:46" s="71" customFormat="1" ht="18" customHeight="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2"/>
    </row>
    <row r="55" spans="1:46" s="71" customFormat="1" ht="18" customHeight="1">
      <c r="A55" s="135"/>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row>
    <row r="56" spans="10:46" s="71" customFormat="1" ht="18" customHeight="1">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row>
    <row r="57" spans="10:46" s="71" customFormat="1" ht="18" customHeight="1">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row>
  </sheetData>
  <sheetProtection/>
  <mergeCells count="1">
    <mergeCell ref="J12:AS12"/>
  </mergeCells>
  <printOptions/>
  <pageMargins left="0.75" right="0.75" top="1" bottom="1" header="0.5" footer="0.5"/>
  <pageSetup fitToHeight="1" fitToWidth="1" horizontalDpi="600" verticalDpi="600" orientation="portrait" paperSize="9" scale="19" r:id="rId1"/>
</worksheet>
</file>

<file path=xl/worksheets/sheet7.xml><?xml version="1.0" encoding="utf-8"?>
<worksheet xmlns="http://schemas.openxmlformats.org/spreadsheetml/2006/main" xmlns:r="http://schemas.openxmlformats.org/officeDocument/2006/relationships">
  <sheetPr codeName="Sheet6">
    <outlinePr summaryBelow="0" summaryRight="0"/>
    <pageSetUpPr fitToPage="1"/>
  </sheetPr>
  <dimension ref="A1:P38"/>
  <sheetViews>
    <sheetView zoomScale="55" zoomScaleNormal="55" zoomScalePageLayoutView="0" workbookViewId="0" topLeftCell="A1">
      <pane xSplit="3" ySplit="11" topLeftCell="D12"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cols>
    <col min="1" max="1" width="2.375" style="35" customWidth="1"/>
    <col min="2" max="2" width="24.75390625" style="35" customWidth="1"/>
    <col min="3" max="3" width="36.75390625" style="35" customWidth="1"/>
    <col min="4" max="4" width="11.625" style="35" customWidth="1"/>
    <col min="5" max="5" width="14.00390625" style="35" customWidth="1"/>
    <col min="6" max="6" width="15.125" style="35" customWidth="1"/>
    <col min="7" max="7" width="13.75390625" style="35" customWidth="1"/>
    <col min="8" max="14" width="11.625" style="35" customWidth="1"/>
    <col min="15" max="15" width="9.125" style="35" customWidth="1"/>
    <col min="16" max="16" width="9.125" style="120" customWidth="1"/>
    <col min="17" max="18" width="9.125" style="35" customWidth="1"/>
    <col min="19" max="16384" width="0" style="35" hidden="1" customWidth="1"/>
  </cols>
  <sheetData>
    <row r="1" spans="1:16" s="5" customFormat="1" ht="18" customHeight="1">
      <c r="A1" s="1" t="s">
        <v>29</v>
      </c>
      <c r="B1" s="2"/>
      <c r="C1" s="2"/>
      <c r="D1" s="3"/>
      <c r="E1" s="3"/>
      <c r="F1" s="3"/>
      <c r="G1" s="3"/>
      <c r="H1" s="3"/>
      <c r="I1" s="3"/>
      <c r="J1" s="3"/>
      <c r="K1" s="3"/>
      <c r="L1" s="3"/>
      <c r="M1" s="3"/>
      <c r="N1" s="3"/>
      <c r="O1" s="4"/>
      <c r="P1" s="7"/>
    </row>
    <row r="2" spans="2:16" s="5" customFormat="1" ht="24.75" customHeight="1">
      <c r="B2" s="380"/>
      <c r="C2" s="380"/>
      <c r="D2" s="397" t="s">
        <v>2</v>
      </c>
      <c r="E2" s="397"/>
      <c r="F2" s="397"/>
      <c r="G2" s="397"/>
      <c r="H2" s="397"/>
      <c r="I2" s="397"/>
      <c r="J2" s="397"/>
      <c r="K2" s="397"/>
      <c r="L2" s="397"/>
      <c r="M2" s="397"/>
      <c r="N2" s="397"/>
      <c r="O2" s="6"/>
      <c r="P2" s="7"/>
    </row>
    <row r="3" spans="2:16" s="5" customFormat="1" ht="24.75" customHeight="1">
      <c r="B3" s="380"/>
      <c r="C3" s="380"/>
      <c r="D3" s="397" t="s">
        <v>3</v>
      </c>
      <c r="E3" s="397"/>
      <c r="F3" s="397"/>
      <c r="G3" s="397"/>
      <c r="H3" s="397"/>
      <c r="I3" s="397"/>
      <c r="J3" s="397"/>
      <c r="K3" s="397"/>
      <c r="L3" s="397"/>
      <c r="M3" s="397"/>
      <c r="N3" s="397"/>
      <c r="O3" s="6"/>
      <c r="P3" s="7"/>
    </row>
    <row r="4" spans="2:16" s="5" customFormat="1" ht="24.75" customHeight="1">
      <c r="B4" s="375"/>
      <c r="C4" s="376"/>
      <c r="D4" s="199"/>
      <c r="E4" s="370"/>
      <c r="F4" s="370"/>
      <c r="G4" s="371"/>
      <c r="H4" s="370"/>
      <c r="I4" s="370"/>
      <c r="J4" s="370"/>
      <c r="K4" s="370"/>
      <c r="L4" s="370"/>
      <c r="M4" s="370"/>
      <c r="N4" s="370"/>
      <c r="O4" s="6"/>
      <c r="P4" s="7"/>
    </row>
    <row r="5" spans="2:16" s="5" customFormat="1" ht="24.75" customHeight="1">
      <c r="B5" s="380"/>
      <c r="C5" s="380"/>
      <c r="D5" s="397" t="s">
        <v>61</v>
      </c>
      <c r="E5" s="397"/>
      <c r="F5" s="397"/>
      <c r="G5" s="397"/>
      <c r="H5" s="397"/>
      <c r="I5" s="397"/>
      <c r="J5" s="397"/>
      <c r="K5" s="397"/>
      <c r="L5" s="397"/>
      <c r="M5" s="397"/>
      <c r="N5" s="397"/>
      <c r="O5" s="6"/>
      <c r="P5" s="7"/>
    </row>
    <row r="6" spans="2:16" s="5" customFormat="1" ht="24.75" customHeight="1">
      <c r="B6" s="400" t="s">
        <v>163</v>
      </c>
      <c r="C6" s="401"/>
      <c r="D6" s="397" t="s">
        <v>151</v>
      </c>
      <c r="E6" s="397"/>
      <c r="F6" s="397"/>
      <c r="G6" s="397"/>
      <c r="H6" s="397"/>
      <c r="I6" s="397"/>
      <c r="J6" s="397"/>
      <c r="K6" s="397"/>
      <c r="L6" s="397"/>
      <c r="M6" s="397"/>
      <c r="N6" s="397"/>
      <c r="O6" s="6"/>
      <c r="P6" s="7"/>
    </row>
    <row r="7" spans="2:16" s="5" customFormat="1" ht="24.75" customHeight="1">
      <c r="B7" s="401"/>
      <c r="C7" s="401"/>
      <c r="D7" s="399" t="s">
        <v>4</v>
      </c>
      <c r="E7" s="399"/>
      <c r="F7" s="399"/>
      <c r="G7" s="399"/>
      <c r="H7" s="399"/>
      <c r="I7" s="399"/>
      <c r="J7" s="399"/>
      <c r="K7" s="399"/>
      <c r="L7" s="399"/>
      <c r="M7" s="399"/>
      <c r="N7" s="399"/>
      <c r="O7" s="6"/>
      <c r="P7" s="7"/>
    </row>
    <row r="8" spans="1:16" s="5" customFormat="1" ht="18" customHeight="1">
      <c r="A8" s="201"/>
      <c r="B8" s="334"/>
      <c r="C8" s="334"/>
      <c r="D8" s="6"/>
      <c r="E8" s="6"/>
      <c r="F8" s="6"/>
      <c r="G8" s="106"/>
      <c r="H8" s="6"/>
      <c r="I8" s="6"/>
      <c r="J8" s="6"/>
      <c r="K8" s="6"/>
      <c r="L8" s="6"/>
      <c r="M8" s="6"/>
      <c r="N8" s="6"/>
      <c r="O8" s="6"/>
      <c r="P8" s="7"/>
    </row>
    <row r="9" spans="1:16" s="5" customFormat="1" ht="18" customHeight="1" hidden="1">
      <c r="A9" s="201"/>
      <c r="B9" s="299"/>
      <c r="C9" s="202"/>
      <c r="D9" s="6"/>
      <c r="E9" s="6"/>
      <c r="F9" s="6"/>
      <c r="G9" s="106"/>
      <c r="H9" s="6"/>
      <c r="I9" s="6"/>
      <c r="J9" s="6"/>
      <c r="K9" s="6"/>
      <c r="L9" s="6"/>
      <c r="M9" s="6"/>
      <c r="N9" s="6"/>
      <c r="O9" s="6"/>
      <c r="P9" s="7"/>
    </row>
    <row r="10" spans="1:16" s="14" customFormat="1" ht="33.75" customHeight="1">
      <c r="A10" s="38"/>
      <c r="B10" s="43" t="s">
        <v>5</v>
      </c>
      <c r="C10" s="332"/>
      <c r="D10" s="40" t="s">
        <v>30</v>
      </c>
      <c r="E10" s="41"/>
      <c r="F10" s="49"/>
      <c r="G10" s="41"/>
      <c r="H10" s="41"/>
      <c r="I10" s="42"/>
      <c r="J10" s="42"/>
      <c r="K10" s="43" t="s">
        <v>31</v>
      </c>
      <c r="L10" s="44" t="s">
        <v>32</v>
      </c>
      <c r="M10" s="44" t="s">
        <v>33</v>
      </c>
      <c r="N10" s="44" t="s">
        <v>32</v>
      </c>
      <c r="P10" s="22"/>
    </row>
    <row r="11" spans="1:16" s="14" customFormat="1" ht="58.5" customHeight="1">
      <c r="A11" s="15"/>
      <c r="B11" s="36"/>
      <c r="C11" s="36"/>
      <c r="D11" s="18" t="s">
        <v>34</v>
      </c>
      <c r="E11" s="45" t="s">
        <v>89</v>
      </c>
      <c r="F11" s="45" t="s">
        <v>90</v>
      </c>
      <c r="G11" s="45" t="s">
        <v>125</v>
      </c>
      <c r="H11" s="45" t="s">
        <v>57</v>
      </c>
      <c r="I11" s="391" t="s">
        <v>164</v>
      </c>
      <c r="J11" s="18" t="s">
        <v>35</v>
      </c>
      <c r="K11" s="46" t="s">
        <v>36</v>
      </c>
      <c r="L11" s="47" t="s">
        <v>37</v>
      </c>
      <c r="M11" s="47" t="s">
        <v>38</v>
      </c>
      <c r="N11" s="47" t="s">
        <v>165</v>
      </c>
      <c r="P11" s="22"/>
    </row>
    <row r="12" spans="1:16" s="340" customFormat="1" ht="30" customHeight="1">
      <c r="A12" s="335"/>
      <c r="B12" s="336" t="s">
        <v>39</v>
      </c>
      <c r="C12" s="337"/>
      <c r="D12" s="344"/>
      <c r="E12" s="344"/>
      <c r="F12" s="348"/>
      <c r="G12" s="344"/>
      <c r="H12" s="344"/>
      <c r="I12" s="344"/>
      <c r="J12" s="344"/>
      <c r="K12" s="344"/>
      <c r="L12" s="344"/>
      <c r="M12" s="344"/>
      <c r="N12" s="344"/>
      <c r="P12" s="341"/>
    </row>
    <row r="13" spans="1:16" s="14" customFormat="1" ht="18" customHeight="1">
      <c r="A13" s="23"/>
      <c r="B13" s="53" t="s">
        <v>107</v>
      </c>
      <c r="C13" s="24"/>
      <c r="D13" s="316">
        <v>0</v>
      </c>
      <c r="E13" s="316">
        <v>0</v>
      </c>
      <c r="F13" s="316">
        <v>0</v>
      </c>
      <c r="G13" s="316">
        <v>0</v>
      </c>
      <c r="H13" s="316">
        <v>0</v>
      </c>
      <c r="I13" s="316">
        <v>0</v>
      </c>
      <c r="J13" s="302">
        <f>+SUM(D13:I13)</f>
        <v>0</v>
      </c>
      <c r="K13" s="300"/>
      <c r="L13" s="300"/>
      <c r="M13" s="316">
        <v>142</v>
      </c>
      <c r="N13" s="316">
        <v>0</v>
      </c>
      <c r="P13" s="22"/>
    </row>
    <row r="14" spans="1:16" s="14" customFormat="1" ht="18" customHeight="1">
      <c r="A14" s="25"/>
      <c r="B14" s="53" t="s">
        <v>108</v>
      </c>
      <c r="C14" s="24"/>
      <c r="D14" s="316">
        <v>0</v>
      </c>
      <c r="E14" s="316">
        <v>0</v>
      </c>
      <c r="F14" s="316">
        <v>0</v>
      </c>
      <c r="G14" s="316">
        <v>0</v>
      </c>
      <c r="H14" s="316">
        <v>0</v>
      </c>
      <c r="I14" s="316">
        <v>0</v>
      </c>
      <c r="J14" s="302">
        <f>+SUM(D14:I14)</f>
        <v>0</v>
      </c>
      <c r="K14" s="300"/>
      <c r="L14" s="300"/>
      <c r="M14" s="316">
        <v>100</v>
      </c>
      <c r="N14" s="316">
        <v>0</v>
      </c>
      <c r="P14" s="22"/>
    </row>
    <row r="15" spans="1:16" s="14" customFormat="1" ht="18" customHeight="1">
      <c r="A15" s="25"/>
      <c r="B15" s="53" t="s">
        <v>109</v>
      </c>
      <c r="C15" s="24"/>
      <c r="D15" s="316">
        <v>0</v>
      </c>
      <c r="E15" s="316">
        <v>0</v>
      </c>
      <c r="F15" s="316">
        <v>18</v>
      </c>
      <c r="G15" s="316">
        <v>0</v>
      </c>
      <c r="H15" s="316">
        <v>0</v>
      </c>
      <c r="I15" s="316">
        <v>0</v>
      </c>
      <c r="J15" s="302">
        <f>+SUM(D15:I15)</f>
        <v>18</v>
      </c>
      <c r="K15" s="300"/>
      <c r="L15" s="300"/>
      <c r="M15" s="316">
        <v>25</v>
      </c>
      <c r="N15" s="316">
        <v>0</v>
      </c>
      <c r="P15" s="22"/>
    </row>
    <row r="16" spans="1:16" s="14" customFormat="1" ht="18" customHeight="1">
      <c r="A16" s="25"/>
      <c r="B16" s="24" t="s">
        <v>12</v>
      </c>
      <c r="C16" s="24"/>
      <c r="D16" s="302">
        <f aca="true" t="shared" si="0" ref="D16:I16">+SUM(D13:D15)</f>
        <v>0</v>
      </c>
      <c r="E16" s="302">
        <f t="shared" si="0"/>
        <v>0</v>
      </c>
      <c r="F16" s="302">
        <f t="shared" si="0"/>
        <v>18</v>
      </c>
      <c r="G16" s="302">
        <f t="shared" si="0"/>
        <v>0</v>
      </c>
      <c r="H16" s="302">
        <f t="shared" si="0"/>
        <v>0</v>
      </c>
      <c r="I16" s="302">
        <f t="shared" si="0"/>
        <v>0</v>
      </c>
      <c r="J16" s="302">
        <f>+SUM(D16:I16)</f>
        <v>18</v>
      </c>
      <c r="K16" s="302"/>
      <c r="L16" s="302"/>
      <c r="M16" s="302">
        <f>+SUM(M13:M15)</f>
        <v>267</v>
      </c>
      <c r="N16" s="302">
        <f>+SUM(N13:N15)</f>
        <v>0</v>
      </c>
      <c r="P16" s="22"/>
    </row>
    <row r="17" spans="1:16" s="340" customFormat="1" ht="30" customHeight="1">
      <c r="A17" s="347"/>
      <c r="B17" s="336" t="s">
        <v>19</v>
      </c>
      <c r="C17" s="337"/>
      <c r="D17" s="343"/>
      <c r="E17" s="343"/>
      <c r="F17" s="343"/>
      <c r="G17" s="343"/>
      <c r="H17" s="343"/>
      <c r="I17" s="343"/>
      <c r="J17" s="343"/>
      <c r="K17" s="349"/>
      <c r="L17" s="349"/>
      <c r="M17" s="349"/>
      <c r="N17" s="349"/>
      <c r="P17" s="350"/>
    </row>
    <row r="18" spans="1:16" s="340" customFormat="1" ht="28.5" customHeight="1">
      <c r="A18" s="347"/>
      <c r="B18" s="336" t="s">
        <v>13</v>
      </c>
      <c r="C18" s="337"/>
      <c r="D18" s="343"/>
      <c r="E18" s="343"/>
      <c r="F18" s="343"/>
      <c r="G18" s="343"/>
      <c r="H18" s="343"/>
      <c r="I18" s="343"/>
      <c r="J18" s="343"/>
      <c r="K18" s="349"/>
      <c r="L18" s="349"/>
      <c r="M18" s="349"/>
      <c r="N18" s="349"/>
      <c r="P18" s="341"/>
    </row>
    <row r="19" spans="1:16" s="14" customFormat="1" ht="18" customHeight="1">
      <c r="A19" s="26"/>
      <c r="B19" s="53" t="s">
        <v>107</v>
      </c>
      <c r="C19" s="24"/>
      <c r="D19" s="316">
        <v>1.00698</v>
      </c>
      <c r="E19" s="316">
        <v>0</v>
      </c>
      <c r="F19" s="316">
        <v>131</v>
      </c>
      <c r="G19" s="316">
        <v>0</v>
      </c>
      <c r="H19" s="316">
        <v>0</v>
      </c>
      <c r="I19" s="316">
        <v>2.794022</v>
      </c>
      <c r="J19" s="302">
        <f>+SUM(D19:I19)</f>
        <v>134.801002</v>
      </c>
      <c r="K19" s="300"/>
      <c r="L19" s="300"/>
      <c r="M19" s="316">
        <v>0</v>
      </c>
      <c r="N19" s="316">
        <v>1</v>
      </c>
      <c r="P19" s="22"/>
    </row>
    <row r="20" spans="1:16" s="14" customFormat="1" ht="18" customHeight="1">
      <c r="A20" s="23"/>
      <c r="B20" s="53" t="s">
        <v>108</v>
      </c>
      <c r="C20" s="24"/>
      <c r="D20" s="316">
        <v>0</v>
      </c>
      <c r="E20" s="316">
        <v>0</v>
      </c>
      <c r="F20" s="316">
        <v>13</v>
      </c>
      <c r="G20" s="316">
        <v>0</v>
      </c>
      <c r="H20" s="316">
        <v>0</v>
      </c>
      <c r="I20" s="316">
        <v>0</v>
      </c>
      <c r="J20" s="302">
        <f>+SUM(D20:I20)</f>
        <v>13</v>
      </c>
      <c r="K20" s="300"/>
      <c r="L20" s="300"/>
      <c r="M20" s="316">
        <v>0</v>
      </c>
      <c r="N20" s="316">
        <v>0</v>
      </c>
      <c r="P20" s="22"/>
    </row>
    <row r="21" spans="1:16" s="14" customFormat="1" ht="18" customHeight="1">
      <c r="A21" s="19"/>
      <c r="B21" s="53" t="s">
        <v>109</v>
      </c>
      <c r="C21" s="24"/>
      <c r="D21" s="316">
        <v>0</v>
      </c>
      <c r="E21" s="316">
        <v>0</v>
      </c>
      <c r="F21" s="316">
        <v>1</v>
      </c>
      <c r="G21" s="316">
        <v>0</v>
      </c>
      <c r="H21" s="316">
        <v>0</v>
      </c>
      <c r="I21" s="316">
        <v>78</v>
      </c>
      <c r="J21" s="302">
        <f>+SUM(D21:I21)</f>
        <v>79</v>
      </c>
      <c r="K21" s="300"/>
      <c r="L21" s="300"/>
      <c r="M21" s="316">
        <v>0</v>
      </c>
      <c r="N21" s="316">
        <v>48</v>
      </c>
      <c r="P21" s="22"/>
    </row>
    <row r="22" spans="1:16" s="14" customFormat="1" ht="18" customHeight="1">
      <c r="A22" s="26"/>
      <c r="B22" s="24" t="s">
        <v>12</v>
      </c>
      <c r="C22" s="24"/>
      <c r="D22" s="302">
        <f aca="true" t="shared" si="1" ref="D22:I22">+SUM(D19:D21)</f>
        <v>1.00698</v>
      </c>
      <c r="E22" s="302">
        <f t="shared" si="1"/>
        <v>0</v>
      </c>
      <c r="F22" s="302">
        <f>+SUM(F19:F21)</f>
        <v>145</v>
      </c>
      <c r="G22" s="302">
        <f>+SUM(G19:G21)</f>
        <v>0</v>
      </c>
      <c r="H22" s="302">
        <f t="shared" si="1"/>
        <v>0</v>
      </c>
      <c r="I22" s="302">
        <f t="shared" si="1"/>
        <v>80.794022</v>
      </c>
      <c r="J22" s="302">
        <f>+SUM(D22:I22)</f>
        <v>226.80100199999998</v>
      </c>
      <c r="K22" s="302"/>
      <c r="L22" s="302"/>
      <c r="M22" s="302">
        <f>+SUM(M19:M21)</f>
        <v>0</v>
      </c>
      <c r="N22" s="302">
        <f>+SUM(N19:N21)</f>
        <v>49</v>
      </c>
      <c r="P22" s="22"/>
    </row>
    <row r="23" spans="1:16" s="340" customFormat="1" ht="27.75" customHeight="1">
      <c r="A23" s="342"/>
      <c r="B23" s="336" t="s">
        <v>14</v>
      </c>
      <c r="C23" s="337"/>
      <c r="D23" s="343"/>
      <c r="E23" s="343"/>
      <c r="F23" s="343"/>
      <c r="G23" s="343"/>
      <c r="H23" s="343"/>
      <c r="I23" s="343"/>
      <c r="J23" s="343"/>
      <c r="K23" s="349"/>
      <c r="L23" s="349"/>
      <c r="M23" s="349"/>
      <c r="N23" s="349"/>
      <c r="P23" s="341"/>
    </row>
    <row r="24" spans="1:16" s="14" customFormat="1" ht="18" customHeight="1">
      <c r="A24" s="23"/>
      <c r="B24" s="53" t="s">
        <v>107</v>
      </c>
      <c r="C24" s="24"/>
      <c r="D24" s="316">
        <v>1</v>
      </c>
      <c r="E24" s="316">
        <v>0</v>
      </c>
      <c r="F24" s="316">
        <v>58</v>
      </c>
      <c r="G24" s="316">
        <v>0</v>
      </c>
      <c r="H24" s="316">
        <v>0</v>
      </c>
      <c r="I24" s="316">
        <v>2.794022</v>
      </c>
      <c r="J24" s="302">
        <f aca="true" t="shared" si="2" ref="J24:J29">+SUM(D24:I24)</f>
        <v>61.794022</v>
      </c>
      <c r="K24" s="300"/>
      <c r="L24" s="300"/>
      <c r="M24" s="316">
        <v>0</v>
      </c>
      <c r="N24" s="316">
        <v>1</v>
      </c>
      <c r="P24" s="22"/>
    </row>
    <row r="25" spans="1:16" s="14" customFormat="1" ht="18" customHeight="1">
      <c r="A25" s="23"/>
      <c r="B25" s="53" t="s">
        <v>108</v>
      </c>
      <c r="C25" s="24"/>
      <c r="D25" s="316">
        <v>0</v>
      </c>
      <c r="E25" s="316">
        <v>0</v>
      </c>
      <c r="F25" s="316">
        <v>21</v>
      </c>
      <c r="G25" s="316">
        <v>0</v>
      </c>
      <c r="H25" s="316">
        <v>0</v>
      </c>
      <c r="I25" s="316">
        <v>0</v>
      </c>
      <c r="J25" s="302">
        <f t="shared" si="2"/>
        <v>21</v>
      </c>
      <c r="K25" s="300"/>
      <c r="L25" s="300"/>
      <c r="M25" s="316">
        <v>0</v>
      </c>
      <c r="N25" s="316">
        <v>0</v>
      </c>
      <c r="P25" s="22"/>
    </row>
    <row r="26" spans="1:16" s="14" customFormat="1" ht="18" customHeight="1">
      <c r="A26" s="19"/>
      <c r="B26" s="53" t="s">
        <v>109</v>
      </c>
      <c r="C26" s="24"/>
      <c r="D26" s="316">
        <v>0</v>
      </c>
      <c r="E26" s="316">
        <v>0</v>
      </c>
      <c r="F26" s="316">
        <v>44</v>
      </c>
      <c r="G26" s="316">
        <v>0</v>
      </c>
      <c r="H26" s="316">
        <v>0</v>
      </c>
      <c r="I26" s="316">
        <v>104</v>
      </c>
      <c r="J26" s="302">
        <f t="shared" si="2"/>
        <v>148</v>
      </c>
      <c r="K26" s="300"/>
      <c r="L26" s="300"/>
      <c r="M26" s="316">
        <v>0</v>
      </c>
      <c r="N26" s="316">
        <v>39</v>
      </c>
      <c r="P26" s="22"/>
    </row>
    <row r="27" spans="1:16" s="14" customFormat="1" ht="18" customHeight="1">
      <c r="A27" s="23"/>
      <c r="B27" s="24" t="s">
        <v>12</v>
      </c>
      <c r="C27" s="24"/>
      <c r="D27" s="302">
        <f aca="true" t="shared" si="3" ref="D27:I27">+SUM(D24:D26)</f>
        <v>1</v>
      </c>
      <c r="E27" s="302">
        <f t="shared" si="3"/>
        <v>0</v>
      </c>
      <c r="F27" s="302">
        <f t="shared" si="3"/>
        <v>123</v>
      </c>
      <c r="G27" s="302">
        <f t="shared" si="3"/>
        <v>0</v>
      </c>
      <c r="H27" s="302">
        <f t="shared" si="3"/>
        <v>0</v>
      </c>
      <c r="I27" s="302">
        <f t="shared" si="3"/>
        <v>106.794022</v>
      </c>
      <c r="J27" s="302">
        <f t="shared" si="2"/>
        <v>230.79402199999998</v>
      </c>
      <c r="K27" s="302"/>
      <c r="L27" s="302"/>
      <c r="M27" s="302">
        <f>+SUM(M24:M26)</f>
        <v>0</v>
      </c>
      <c r="N27" s="302">
        <f>+SUM(N24:N26)</f>
        <v>40</v>
      </c>
      <c r="P27" s="22"/>
    </row>
    <row r="28" spans="1:16" s="14" customFormat="1" ht="49.5" customHeight="1">
      <c r="A28" s="23"/>
      <c r="B28" s="24" t="s">
        <v>15</v>
      </c>
      <c r="C28" s="24"/>
      <c r="D28" s="302">
        <f aca="true" t="shared" si="4" ref="D28:I28">+SUM(D27,D22)</f>
        <v>2.00698</v>
      </c>
      <c r="E28" s="302">
        <f t="shared" si="4"/>
        <v>0</v>
      </c>
      <c r="F28" s="302">
        <f t="shared" si="4"/>
        <v>268</v>
      </c>
      <c r="G28" s="302">
        <f t="shared" si="4"/>
        <v>0</v>
      </c>
      <c r="H28" s="302">
        <f t="shared" si="4"/>
        <v>0</v>
      </c>
      <c r="I28" s="302">
        <f t="shared" si="4"/>
        <v>187.588044</v>
      </c>
      <c r="J28" s="302">
        <f t="shared" si="2"/>
        <v>457.59502399999997</v>
      </c>
      <c r="K28" s="302">
        <f>+SUM(K27,K22)</f>
        <v>0</v>
      </c>
      <c r="L28" s="302">
        <f>+SUM(L27,L22)</f>
        <v>0</v>
      </c>
      <c r="M28" s="302">
        <f>+SUM(M27,M22)</f>
        <v>0</v>
      </c>
      <c r="N28" s="302">
        <f>+SUM(N27,N22)</f>
        <v>89</v>
      </c>
      <c r="P28" s="22"/>
    </row>
    <row r="29" spans="1:16" s="14" customFormat="1" ht="49.5" customHeight="1">
      <c r="A29" s="23"/>
      <c r="B29" s="20" t="s">
        <v>20</v>
      </c>
      <c r="C29" s="20"/>
      <c r="D29" s="302">
        <f>+SUM(D27,D22,D16)</f>
        <v>2.00698</v>
      </c>
      <c r="E29" s="302">
        <f aca="true" t="shared" si="5" ref="E29:K29">+SUM(E27,E22,E16)</f>
        <v>0</v>
      </c>
      <c r="F29" s="302">
        <f t="shared" si="5"/>
        <v>286</v>
      </c>
      <c r="G29" s="302">
        <f t="shared" si="5"/>
        <v>0</v>
      </c>
      <c r="H29" s="302">
        <f t="shared" si="5"/>
        <v>0</v>
      </c>
      <c r="I29" s="302">
        <f t="shared" si="5"/>
        <v>187.588044</v>
      </c>
      <c r="J29" s="302">
        <f t="shared" si="2"/>
        <v>475.59502399999997</v>
      </c>
      <c r="K29" s="302">
        <f t="shared" si="5"/>
        <v>0</v>
      </c>
      <c r="L29" s="302">
        <f>+SUM(L28,L16,)</f>
        <v>0</v>
      </c>
      <c r="M29" s="302">
        <f>+SUM(M28,M16,)</f>
        <v>267</v>
      </c>
      <c r="N29" s="302">
        <f>+SUM(N28,N16,)</f>
        <v>89</v>
      </c>
      <c r="P29" s="22"/>
    </row>
    <row r="30" spans="1:16" s="340" customFormat="1" ht="33" customHeight="1">
      <c r="A30" s="347"/>
      <c r="B30" s="336" t="s">
        <v>25</v>
      </c>
      <c r="C30" s="336"/>
      <c r="D30" s="338"/>
      <c r="E30" s="338"/>
      <c r="F30" s="338"/>
      <c r="G30" s="338"/>
      <c r="H30" s="338"/>
      <c r="I30" s="338"/>
      <c r="J30" s="338"/>
      <c r="K30" s="338"/>
      <c r="L30" s="338"/>
      <c r="M30" s="338"/>
      <c r="N30" s="338"/>
      <c r="P30" s="341"/>
    </row>
    <row r="31" spans="1:16" s="14" customFormat="1" ht="18" customHeight="1">
      <c r="A31" s="26"/>
      <c r="B31" s="24" t="s">
        <v>91</v>
      </c>
      <c r="C31" s="20"/>
      <c r="D31" s="316">
        <v>0.00115</v>
      </c>
      <c r="E31" s="316">
        <v>0</v>
      </c>
      <c r="F31" s="316">
        <v>1</v>
      </c>
      <c r="G31" s="316">
        <v>0</v>
      </c>
      <c r="H31" s="316">
        <v>0</v>
      </c>
      <c r="I31" s="316">
        <v>0.097159</v>
      </c>
      <c r="J31" s="302">
        <f>+SUM(D31:I31)</f>
        <v>1.098309</v>
      </c>
      <c r="K31" s="316">
        <v>0</v>
      </c>
      <c r="L31" s="316">
        <v>0</v>
      </c>
      <c r="M31" s="316">
        <v>0</v>
      </c>
      <c r="N31" s="316">
        <v>0</v>
      </c>
      <c r="P31" s="182"/>
    </row>
    <row r="32" spans="1:16" s="14" customFormat="1" ht="18" customHeight="1">
      <c r="A32" s="28"/>
      <c r="B32" s="37" t="s">
        <v>92</v>
      </c>
      <c r="C32" s="30"/>
      <c r="D32" s="316">
        <v>0.001</v>
      </c>
      <c r="E32" s="316">
        <v>0.4097</v>
      </c>
      <c r="F32" s="316">
        <v>0</v>
      </c>
      <c r="G32" s="316">
        <v>0</v>
      </c>
      <c r="H32" s="316">
        <v>0</v>
      </c>
      <c r="I32" s="316">
        <v>0.104297</v>
      </c>
      <c r="J32" s="303">
        <f>+SUM(D32:I32)</f>
        <v>0.514997</v>
      </c>
      <c r="K32" s="316">
        <v>0</v>
      </c>
      <c r="L32" s="316">
        <v>0</v>
      </c>
      <c r="M32" s="316">
        <v>0</v>
      </c>
      <c r="N32" s="316">
        <v>0</v>
      </c>
      <c r="P32" s="22"/>
    </row>
    <row r="33" spans="1:16" s="14" customFormat="1" ht="90" customHeight="1">
      <c r="A33" s="417" t="s">
        <v>166</v>
      </c>
      <c r="B33" s="418"/>
      <c r="C33" s="418"/>
      <c r="D33" s="418"/>
      <c r="E33" s="418"/>
      <c r="F33" s="418"/>
      <c r="G33" s="418"/>
      <c r="H33" s="418"/>
      <c r="I33" s="418"/>
      <c r="J33" s="418"/>
      <c r="K33" s="418"/>
      <c r="L33" s="418"/>
      <c r="M33" s="418"/>
      <c r="N33" s="418"/>
      <c r="P33" s="22"/>
    </row>
    <row r="34" spans="1:16" s="14" customFormat="1" ht="18" customHeight="1">
      <c r="A34" s="24"/>
      <c r="B34" s="24"/>
      <c r="C34" s="24"/>
      <c r="E34" s="31"/>
      <c r="F34" s="31"/>
      <c r="G34" s="31"/>
      <c r="H34" s="31"/>
      <c r="I34" s="31"/>
      <c r="J34" s="31"/>
      <c r="K34" s="31"/>
      <c r="L34" s="31"/>
      <c r="M34" s="31"/>
      <c r="P34" s="22"/>
    </row>
    <row r="35" spans="1:16" s="14" customFormat="1" ht="18" customHeight="1">
      <c r="A35" s="24"/>
      <c r="P35" s="22"/>
    </row>
    <row r="36" spans="1:16" s="14" customFormat="1" ht="18" customHeight="1">
      <c r="A36" s="24"/>
      <c r="P36" s="22"/>
    </row>
    <row r="37" spans="1:16" s="14" customFormat="1" ht="18" customHeight="1">
      <c r="A37" s="24"/>
      <c r="P37" s="22"/>
    </row>
    <row r="38" spans="1:16" s="14" customFormat="1" ht="18" customHeight="1">
      <c r="A38" s="24"/>
      <c r="P38" s="22"/>
    </row>
  </sheetData>
  <sheetProtection formatCells="0" formatColumns="0" formatRows="0"/>
  <mergeCells count="7">
    <mergeCell ref="A33:N33"/>
    <mergeCell ref="D2:N2"/>
    <mergeCell ref="D3:N3"/>
    <mergeCell ref="D5:N5"/>
    <mergeCell ref="D6:N6"/>
    <mergeCell ref="D7:N7"/>
    <mergeCell ref="B6:C7"/>
  </mergeCells>
  <conditionalFormatting sqref="D28:N29 M13:N16 J13:J15 K22:L22 M19:N22 D19:J22 K27:L27 M24:N27 D24:J27 D13:I16 J16:L16 D31:N32">
    <cfRule type="expression" priority="1" dxfId="0" stopIfTrue="1">
      <formula>AND(D13&lt;&gt;"",OR(D13&lt;0,NOT(ISNUMBER(D13))))</formula>
    </cfRule>
  </conditionalFormatting>
  <conditionalFormatting sqref="B6:C7">
    <cfRule type="expression" priority="2" dxfId="10" stopIfTrue="1">
      <formula>COUNTA($D$13:$N$32)&lt;&gt;COUNTIF($D$13:$N$32,"&gt;=0")</formula>
    </cfRule>
  </conditionalFormatting>
  <printOptions/>
  <pageMargins left="0.75" right="0.75" top="1" bottom="1" header="0.5" footer="0.5"/>
  <pageSetup fitToHeight="1" fitToWidth="1" horizontalDpi="600" verticalDpi="600" orientation="portrait" paperSize="9" scale="46" r:id="rId1"/>
  <headerFooter alignWithMargins="0">
    <oddFooter>&amp;C2010 Triennial Central Bank Survey</oddFooter>
  </headerFooter>
</worksheet>
</file>

<file path=xl/worksheets/sheet8.xml><?xml version="1.0" encoding="utf-8"?>
<worksheet xmlns="http://schemas.openxmlformats.org/spreadsheetml/2006/main" xmlns:r="http://schemas.openxmlformats.org/officeDocument/2006/relationships">
  <sheetPr codeName="Sheet9">
    <tabColor indexed="43"/>
    <pageSetUpPr fitToPage="1"/>
  </sheetPr>
  <dimension ref="A1:P44"/>
  <sheetViews>
    <sheetView zoomScale="60" zoomScaleNormal="60" zoomScalePageLayoutView="0" workbookViewId="0" topLeftCell="A1">
      <pane xSplit="3" ySplit="14" topLeftCell="D15" activePane="bottomRight" state="frozen"/>
      <selection pane="topLeft" activeCell="AS48" sqref="AS48"/>
      <selection pane="topRight" activeCell="AS48" sqref="AS48"/>
      <selection pane="bottomLeft" activeCell="AS48" sqref="AS48"/>
      <selection pane="bottomRight" activeCell="M34" sqref="M34"/>
    </sheetView>
  </sheetViews>
  <sheetFormatPr defaultColWidth="9.00390625" defaultRowHeight="12"/>
  <cols>
    <col min="1" max="1" width="2.375" style="102" customWidth="1"/>
    <col min="2" max="2" width="9.125" style="102" customWidth="1"/>
    <col min="3" max="3" width="28.375" style="102" customWidth="1"/>
    <col min="4" max="4" width="9.125" style="102" customWidth="1"/>
    <col min="5" max="5" width="13.875" style="102" customWidth="1"/>
    <col min="6" max="6" width="16.25390625" style="102" customWidth="1"/>
    <col min="7" max="7" width="13.875" style="102" customWidth="1"/>
    <col min="8" max="10" width="9.125" style="102" customWidth="1"/>
    <col min="11" max="11" width="13.125" style="102" customWidth="1"/>
    <col min="12" max="12" width="10.875" style="102" customWidth="1"/>
    <col min="13" max="13" width="9.125" style="102" customWidth="1"/>
    <col min="14" max="14" width="15.625" style="102" bestFit="1" customWidth="1"/>
    <col min="15" max="16384" width="9.125" style="102" customWidth="1"/>
  </cols>
  <sheetData>
    <row r="1" spans="1:16" s="58" customFormat="1" ht="18" customHeight="1">
      <c r="A1" s="54" t="s">
        <v>29</v>
      </c>
      <c r="B1" s="55"/>
      <c r="C1" s="55"/>
      <c r="D1" s="56"/>
      <c r="E1" s="56"/>
      <c r="F1" s="56"/>
      <c r="G1" s="56"/>
      <c r="H1" s="56"/>
      <c r="I1" s="56"/>
      <c r="J1" s="56"/>
      <c r="K1" s="56"/>
      <c r="L1" s="56"/>
      <c r="M1" s="56"/>
      <c r="N1" s="56"/>
      <c r="O1" s="57"/>
      <c r="P1" s="57"/>
    </row>
    <row r="2" spans="1:16" s="58" customFormat="1" ht="18" customHeight="1">
      <c r="A2" s="59"/>
      <c r="B2" s="60"/>
      <c r="C2" s="60"/>
      <c r="D2" s="61"/>
      <c r="E2" s="62"/>
      <c r="F2" s="61"/>
      <c r="G2" s="61"/>
      <c r="H2" s="61"/>
      <c r="I2" s="61"/>
      <c r="J2" s="61"/>
      <c r="K2" s="61"/>
      <c r="L2" s="61"/>
      <c r="M2" s="61"/>
      <c r="N2" s="61"/>
      <c r="O2" s="61"/>
      <c r="P2" s="63"/>
    </row>
    <row r="3" spans="1:16" s="58" customFormat="1" ht="18" customHeight="1" thickBot="1">
      <c r="A3" s="60"/>
      <c r="B3" s="64" t="s">
        <v>2</v>
      </c>
      <c r="C3" s="64"/>
      <c r="D3" s="61"/>
      <c r="E3" s="61"/>
      <c r="F3" s="61"/>
      <c r="G3" s="61"/>
      <c r="H3" s="61"/>
      <c r="I3" s="61"/>
      <c r="J3" s="61"/>
      <c r="K3" s="61"/>
      <c r="L3" s="61"/>
      <c r="M3" s="61"/>
      <c r="N3" s="61"/>
      <c r="O3" s="61"/>
      <c r="P3" s="65"/>
    </row>
    <row r="4" spans="1:16" s="58" customFormat="1" ht="18" customHeight="1" thickBot="1">
      <c r="A4" s="60"/>
      <c r="B4" s="64" t="s">
        <v>3</v>
      </c>
      <c r="C4" s="64"/>
      <c r="D4" s="61"/>
      <c r="E4" s="61"/>
      <c r="F4" s="61"/>
      <c r="G4" s="61"/>
      <c r="H4" s="61"/>
      <c r="I4" s="61"/>
      <c r="J4" s="61"/>
      <c r="K4" s="61"/>
      <c r="L4" s="61"/>
      <c r="M4" s="61"/>
      <c r="N4" s="103" t="s">
        <v>110</v>
      </c>
      <c r="O4" s="104">
        <v>0.005</v>
      </c>
      <c r="P4" s="65"/>
    </row>
    <row r="5" spans="1:16" s="58" customFormat="1" ht="18" customHeight="1">
      <c r="A5" s="59"/>
      <c r="B5" s="60"/>
      <c r="C5" s="60"/>
      <c r="D5" s="61"/>
      <c r="E5" s="61"/>
      <c r="F5" s="61"/>
      <c r="G5" s="61"/>
      <c r="H5" s="61"/>
      <c r="I5" s="61"/>
      <c r="J5" s="61"/>
      <c r="K5" s="61"/>
      <c r="L5" s="61"/>
      <c r="M5" s="61"/>
      <c r="N5" s="61"/>
      <c r="O5" s="61"/>
      <c r="P5" s="65"/>
    </row>
    <row r="6" spans="1:16" s="58" customFormat="1" ht="18" customHeight="1">
      <c r="A6" s="64"/>
      <c r="B6" s="64" t="s">
        <v>61</v>
      </c>
      <c r="C6" s="64"/>
      <c r="D6" s="61"/>
      <c r="E6" s="61"/>
      <c r="F6" s="61"/>
      <c r="G6" s="61"/>
      <c r="H6" s="61"/>
      <c r="I6" s="61"/>
      <c r="J6" s="61"/>
      <c r="K6" s="61"/>
      <c r="L6" s="61"/>
      <c r="M6" s="61"/>
      <c r="N6" s="61"/>
      <c r="O6" s="61"/>
      <c r="P6" s="65"/>
    </row>
    <row r="7" spans="1:16" s="58" customFormat="1" ht="18" customHeight="1">
      <c r="A7" s="64"/>
      <c r="B7" s="64" t="s">
        <v>105</v>
      </c>
      <c r="C7" s="64"/>
      <c r="D7" s="61"/>
      <c r="E7" s="61"/>
      <c r="F7" s="61"/>
      <c r="G7" s="61"/>
      <c r="H7" s="61"/>
      <c r="I7" s="61"/>
      <c r="J7" s="61"/>
      <c r="K7" s="61"/>
      <c r="L7" s="61"/>
      <c r="M7" s="61"/>
      <c r="N7" s="61"/>
      <c r="O7" s="61"/>
      <c r="P7" s="65"/>
    </row>
    <row r="8" spans="1:16" s="58" customFormat="1" ht="18" customHeight="1">
      <c r="A8" s="64"/>
      <c r="B8" s="66" t="s">
        <v>4</v>
      </c>
      <c r="C8" s="66"/>
      <c r="D8" s="61"/>
      <c r="E8" s="61"/>
      <c r="F8" s="61"/>
      <c r="G8" s="61"/>
      <c r="H8" s="61"/>
      <c r="I8" s="61"/>
      <c r="J8" s="61"/>
      <c r="K8" s="61"/>
      <c r="L8" s="61"/>
      <c r="M8" s="61"/>
      <c r="N8" s="61"/>
      <c r="O8" s="61"/>
      <c r="P8" s="65"/>
    </row>
    <row r="9" spans="1:16" s="58" customFormat="1" ht="18" customHeight="1">
      <c r="A9" s="64"/>
      <c r="B9" s="66"/>
      <c r="C9" s="66"/>
      <c r="D9" s="61"/>
      <c r="E9" s="61"/>
      <c r="F9" s="61"/>
      <c r="G9" s="61"/>
      <c r="H9" s="61"/>
      <c r="I9" s="61"/>
      <c r="J9" s="61"/>
      <c r="K9" s="61"/>
      <c r="L9" s="61"/>
      <c r="M9" s="61"/>
      <c r="N9" s="61"/>
      <c r="O9" s="61"/>
      <c r="P9" s="65"/>
    </row>
    <row r="10" spans="1:16" s="58" customFormat="1" ht="18" customHeight="1">
      <c r="A10" s="64"/>
      <c r="B10" s="66"/>
      <c r="C10" s="66"/>
      <c r="D10" s="61"/>
      <c r="E10" s="61"/>
      <c r="F10" s="61"/>
      <c r="G10" s="61"/>
      <c r="H10" s="61"/>
      <c r="I10" s="61"/>
      <c r="J10" s="61"/>
      <c r="K10" s="61"/>
      <c r="L10" s="61"/>
      <c r="M10" s="61"/>
      <c r="N10" s="61"/>
      <c r="O10" s="61"/>
      <c r="P10" s="65"/>
    </row>
    <row r="11" spans="1:16" s="58" customFormat="1" ht="18" customHeight="1">
      <c r="A11" s="64"/>
      <c r="B11" s="66"/>
      <c r="C11" s="66"/>
      <c r="D11" s="61"/>
      <c r="E11" s="61"/>
      <c r="F11" s="61"/>
      <c r="G11" s="61"/>
      <c r="H11" s="61"/>
      <c r="I11" s="61"/>
      <c r="J11" s="61"/>
      <c r="K11" s="61"/>
      <c r="L11" s="61"/>
      <c r="M11" s="61"/>
      <c r="N11" s="61"/>
      <c r="O11" s="61"/>
      <c r="P11" s="65"/>
    </row>
    <row r="12" spans="1:16" s="58" customFormat="1" ht="18" customHeight="1">
      <c r="A12" s="64"/>
      <c r="B12" s="66"/>
      <c r="C12" s="66"/>
      <c r="D12" s="61"/>
      <c r="E12" s="61"/>
      <c r="F12" s="61"/>
      <c r="G12" s="61"/>
      <c r="H12" s="61"/>
      <c r="I12" s="61"/>
      <c r="J12" s="61"/>
      <c r="K12" s="61"/>
      <c r="L12" s="61"/>
      <c r="M12" s="61"/>
      <c r="N12" s="61"/>
      <c r="O12" s="61"/>
      <c r="P12" s="65"/>
    </row>
    <row r="13" spans="1:16" s="75" customFormat="1" ht="33.75" customHeight="1">
      <c r="A13" s="138"/>
      <c r="B13" s="139" t="s">
        <v>5</v>
      </c>
      <c r="C13" s="140"/>
      <c r="D13" s="141" t="s">
        <v>30</v>
      </c>
      <c r="E13" s="142"/>
      <c r="F13" s="142"/>
      <c r="G13" s="142"/>
      <c r="H13" s="142"/>
      <c r="I13" s="143"/>
      <c r="J13" s="143"/>
      <c r="K13" s="144" t="s">
        <v>31</v>
      </c>
      <c r="L13" s="145" t="s">
        <v>32</v>
      </c>
      <c r="M13" s="145" t="s">
        <v>33</v>
      </c>
      <c r="N13" s="145" t="s">
        <v>32</v>
      </c>
      <c r="P13" s="84"/>
    </row>
    <row r="14" spans="1:16" s="75" customFormat="1" ht="58.5" customHeight="1">
      <c r="A14" s="76"/>
      <c r="B14" s="129"/>
      <c r="C14" s="129"/>
      <c r="D14" s="79" t="s">
        <v>34</v>
      </c>
      <c r="E14" s="146" t="s">
        <v>89</v>
      </c>
      <c r="F14" s="146" t="s">
        <v>90</v>
      </c>
      <c r="G14" s="146" t="s">
        <v>125</v>
      </c>
      <c r="H14" s="146" t="s">
        <v>57</v>
      </c>
      <c r="I14" s="79" t="s">
        <v>32</v>
      </c>
      <c r="J14" s="79" t="s">
        <v>35</v>
      </c>
      <c r="K14" s="147" t="s">
        <v>36</v>
      </c>
      <c r="L14" s="148" t="s">
        <v>37</v>
      </c>
      <c r="M14" s="148" t="s">
        <v>38</v>
      </c>
      <c r="N14" s="148" t="s">
        <v>93</v>
      </c>
      <c r="P14" s="84"/>
    </row>
    <row r="15" spans="1:14" s="75" customFormat="1" ht="18" customHeight="1">
      <c r="A15" s="80"/>
      <c r="B15" s="81" t="s">
        <v>39</v>
      </c>
      <c r="C15" s="82"/>
      <c r="D15" s="83"/>
      <c r="E15" s="83"/>
      <c r="F15" s="83"/>
      <c r="G15" s="83"/>
      <c r="H15" s="83"/>
      <c r="I15" s="83"/>
      <c r="J15" s="83"/>
      <c r="K15" s="83"/>
      <c r="L15" s="83"/>
      <c r="M15" s="188"/>
      <c r="N15" s="188"/>
    </row>
    <row r="16" spans="1:14" s="75" customFormat="1" ht="18" customHeight="1">
      <c r="A16" s="85"/>
      <c r="B16" s="86" t="s">
        <v>107</v>
      </c>
      <c r="C16" s="87"/>
      <c r="D16" s="187"/>
      <c r="E16" s="187"/>
      <c r="F16" s="187"/>
      <c r="G16" s="187"/>
      <c r="H16" s="187"/>
      <c r="I16" s="187"/>
      <c r="J16" s="116">
        <f>+IF(3!J13&lt;&gt;"",IF((1+OUT_3_Check!$O$4)*SUM(3!D13:I13)&lt;3!J13,1,IF((1-OUT_3_Check!$O$4)*SUM(3!D13:I13)&gt;3!J13,1,0)),IF(SUM(3!D13:I13)&lt;&gt;0,1,0))</f>
        <v>0</v>
      </c>
      <c r="K16" s="89"/>
      <c r="L16" s="89"/>
      <c r="M16" s="187"/>
      <c r="N16" s="187"/>
    </row>
    <row r="17" spans="1:14" s="75" customFormat="1" ht="18" customHeight="1">
      <c r="A17" s="88"/>
      <c r="B17" s="86" t="s">
        <v>108</v>
      </c>
      <c r="C17" s="87"/>
      <c r="D17" s="187"/>
      <c r="E17" s="187"/>
      <c r="F17" s="187"/>
      <c r="G17" s="187"/>
      <c r="H17" s="187"/>
      <c r="I17" s="187"/>
      <c r="J17" s="116">
        <f>+IF(3!J14&lt;&gt;"",IF((1+OUT_3_Check!$O$4)*SUM(3!D14:I14)&lt;3!J14,1,IF((1-OUT_3_Check!$O$4)*SUM(3!D14:I14)&gt;3!J14,1,0)),IF(SUM(3!D14:I14)&lt;&gt;0,1,0))</f>
        <v>0</v>
      </c>
      <c r="K17" s="89"/>
      <c r="L17" s="89"/>
      <c r="M17" s="187"/>
      <c r="N17" s="187"/>
    </row>
    <row r="18" spans="1:14" s="75" customFormat="1" ht="18" customHeight="1">
      <c r="A18" s="88"/>
      <c r="B18" s="86" t="s">
        <v>109</v>
      </c>
      <c r="C18" s="87"/>
      <c r="D18" s="187"/>
      <c r="E18" s="187"/>
      <c r="F18" s="187"/>
      <c r="G18" s="187"/>
      <c r="H18" s="187"/>
      <c r="I18" s="187"/>
      <c r="J18" s="116">
        <f>+IF(3!J15&lt;&gt;"",IF((1+OUT_3_Check!$O$4)*SUM(3!D15:I15)&lt;3!J15,1,IF((1-OUT_3_Check!$O$4)*SUM(3!D15:I15)&gt;3!J15,1,0)),IF(SUM(3!D15:I15)&lt;&gt;0,1,0))</f>
        <v>0</v>
      </c>
      <c r="K18" s="89"/>
      <c r="L18" s="89"/>
      <c r="M18" s="187"/>
      <c r="N18" s="187"/>
    </row>
    <row r="19" spans="1:14" s="75" customFormat="1" ht="18" customHeight="1">
      <c r="A19" s="88"/>
      <c r="B19" s="87" t="s">
        <v>12</v>
      </c>
      <c r="C19" s="87"/>
      <c r="D19" s="105">
        <f>+IF(3!D16&lt;&gt;"",IF((1+OUT_3_Check!$O$4)*SUM(3!D13:D15)&lt;3!D16,1,IF((1-OUT_3_Check!$O$4)*SUM(3!D13:D15)&gt;3!D16,1,0)),IF(SUM(3!D13:D15)&lt;&gt;0,1,0))</f>
        <v>0</v>
      </c>
      <c r="E19" s="105">
        <f>+IF(3!E16&lt;&gt;"",IF((1+OUT_3_Check!$O$4)*SUM(3!E13:E15)&lt;3!E16,1,IF((1-OUT_3_Check!$O$4)*SUM(3!E13:E15)&gt;3!E16,1,0)),IF(SUM(3!E13:E15)&lt;&gt;0,1,0))</f>
        <v>0</v>
      </c>
      <c r="F19" s="105">
        <f>+IF(3!F16&lt;&gt;"",IF((1+OUT_3_Check!$O$4)*SUM(3!F13:F15)&lt;3!F16,1,IF((1-OUT_3_Check!$O$4)*SUM(3!F13:F15)&gt;3!F16,1,0)),IF(SUM(3!F13:F15)&lt;&gt;0,1,0))</f>
        <v>0</v>
      </c>
      <c r="G19" s="105">
        <f>+IF(3!G16&lt;&gt;"",IF((1+OUT_3_Check!$O$4)*SUM(3!G13:G15)&lt;3!G16,1,IF((1-OUT_3_Check!$O$4)*SUM(3!G13:G15)&gt;3!G16,1,0)),IF(SUM(3!G13:G15)&lt;&gt;0,1,0))</f>
        <v>0</v>
      </c>
      <c r="H19" s="105">
        <f>+IF(3!H16&lt;&gt;"",IF((1+OUT_3_Check!$O$4)*SUM(3!H13:H15)&lt;3!H16,1,IF((1-OUT_3_Check!$O$4)*SUM(3!H13:H15)&gt;3!H16,1,0)),IF(SUM(3!H13:H15)&lt;&gt;0,1,0))</f>
        <v>0</v>
      </c>
      <c r="I19" s="105">
        <f>+IF(3!I16&lt;&gt;"",IF((1+OUT_3_Check!$O$4)*SUM(3!I13:I15)&lt;3!I16,1,IF((1-OUT_3_Check!$O$4)*SUM(3!I13:I15)&gt;3!I16,1,0)),IF(SUM(3!I13:I15)&lt;&gt;0,1,0))</f>
        <v>0</v>
      </c>
      <c r="J19" s="116">
        <f>+IF(3!J16&lt;&gt;"",IF((1+OUT_3_Check!$O$4)*SUM(3!D16:I16)&lt;3!J16,1,IF((1-OUT_3_Check!$O$4)*SUM(3!D16:I16)&gt;3!J16,1,0)),IF(SUM(3!D16:I16)&lt;&gt;0,1,0))</f>
        <v>0</v>
      </c>
      <c r="K19" s="187"/>
      <c r="L19" s="187"/>
      <c r="M19" s="105">
        <f>+IF(3!M16&lt;&gt;"",IF((1+OUT_3_Check!$O$4)*SUM(3!M13:M15)&lt;3!M16,1,IF((1-OUT_3_Check!$O$4)*SUM(3!M13:M15)&gt;3!M16,1,0)),IF(SUM(3!M13:M15)&lt;&gt;0,1,0))</f>
        <v>0</v>
      </c>
      <c r="N19" s="105">
        <f>+IF(3!N16&lt;&gt;"",IF((1+OUT_3_Check!$O$4)*SUM(3!N13:N15)&lt;3!N16,1,IF((1-OUT_3_Check!$O$4)*SUM(3!N13:N15)&gt;3!N16,1,0)),IF(SUM(3!N13:N15)&lt;&gt;0,1,0))</f>
        <v>0</v>
      </c>
    </row>
    <row r="20" spans="1:14" s="75" customFormat="1" ht="18" customHeight="1">
      <c r="A20" s="88"/>
      <c r="B20" s="90"/>
      <c r="C20" s="90"/>
      <c r="D20" s="91"/>
      <c r="E20" s="91"/>
      <c r="F20" s="91"/>
      <c r="G20" s="91"/>
      <c r="H20" s="91"/>
      <c r="I20" s="91"/>
      <c r="J20" s="189"/>
      <c r="K20" s="189"/>
      <c r="L20" s="189"/>
      <c r="M20" s="189"/>
      <c r="N20" s="189"/>
    </row>
    <row r="21" spans="1:14" s="75" customFormat="1" ht="18" customHeight="1">
      <c r="A21" s="92"/>
      <c r="B21" s="81" t="s">
        <v>19</v>
      </c>
      <c r="C21" s="82"/>
      <c r="D21" s="83"/>
      <c r="E21" s="83"/>
      <c r="F21" s="83"/>
      <c r="G21" s="83"/>
      <c r="H21" s="83"/>
      <c r="I21" s="83"/>
      <c r="J21" s="188"/>
      <c r="K21" s="188"/>
      <c r="L21" s="188"/>
      <c r="M21" s="188"/>
      <c r="N21" s="188"/>
    </row>
    <row r="22" spans="1:14" s="75" customFormat="1" ht="18" customHeight="1">
      <c r="A22" s="92"/>
      <c r="B22" s="81" t="s">
        <v>13</v>
      </c>
      <c r="C22" s="82"/>
      <c r="D22" s="188"/>
      <c r="E22" s="188"/>
      <c r="F22" s="188"/>
      <c r="G22" s="188"/>
      <c r="H22" s="188"/>
      <c r="I22" s="188"/>
      <c r="J22" s="188"/>
      <c r="K22" s="188"/>
      <c r="L22" s="188"/>
      <c r="M22" s="188"/>
      <c r="N22" s="188"/>
    </row>
    <row r="23" spans="1:14" s="75" customFormat="1" ht="18" customHeight="1">
      <c r="A23" s="92"/>
      <c r="B23" s="86" t="s">
        <v>107</v>
      </c>
      <c r="C23" s="87"/>
      <c r="D23" s="187"/>
      <c r="E23" s="187"/>
      <c r="F23" s="187"/>
      <c r="G23" s="187"/>
      <c r="H23" s="187"/>
      <c r="I23" s="187"/>
      <c r="J23" s="116">
        <f>+IF(3!J19&lt;&gt;"",IF((1+OUT_3_Check!$O$4)*SUM(3!D19:I19)&lt;3!J19,1,IF((1-OUT_3_Check!$O$4)*SUM(3!D19:I19)&gt;3!J19,1,0)),IF(SUM(3!D19:I19)&lt;&gt;0,1,0))</f>
        <v>0</v>
      </c>
      <c r="K23" s="89"/>
      <c r="L23" s="89"/>
      <c r="M23" s="187"/>
      <c r="N23" s="187"/>
    </row>
    <row r="24" spans="1:14" s="75" customFormat="1" ht="18" customHeight="1">
      <c r="A24" s="85"/>
      <c r="B24" s="86" t="s">
        <v>108</v>
      </c>
      <c r="C24" s="87"/>
      <c r="D24" s="187"/>
      <c r="E24" s="187"/>
      <c r="F24" s="187"/>
      <c r="G24" s="187"/>
      <c r="H24" s="187"/>
      <c r="I24" s="187"/>
      <c r="J24" s="116">
        <f>+IF(3!J20&lt;&gt;"",IF((1+OUT_3_Check!$O$4)*SUM(3!D20:I20)&lt;3!J20,1,IF((1-OUT_3_Check!$O$4)*SUM(3!D20:I20)&gt;3!J20,1,0)),IF(SUM(3!D20:I20)&lt;&gt;0,1,0))</f>
        <v>0</v>
      </c>
      <c r="K24" s="89"/>
      <c r="L24" s="89"/>
      <c r="M24" s="187"/>
      <c r="N24" s="187"/>
    </row>
    <row r="25" spans="1:14" s="75" customFormat="1" ht="18" customHeight="1">
      <c r="A25" s="80"/>
      <c r="B25" s="86" t="s">
        <v>109</v>
      </c>
      <c r="C25" s="87"/>
      <c r="D25" s="187"/>
      <c r="E25" s="187"/>
      <c r="F25" s="187"/>
      <c r="G25" s="187"/>
      <c r="H25" s="187"/>
      <c r="I25" s="187"/>
      <c r="J25" s="116">
        <f>+IF(3!J21&lt;&gt;"",IF((1+OUT_3_Check!$O$4)*SUM(3!D21:I21)&lt;3!J21,1,IF((1-OUT_3_Check!$O$4)*SUM(3!D21:I21)&gt;3!J21,1,0)),IF(SUM(3!D21:I21)&lt;&gt;0,1,0))</f>
        <v>0</v>
      </c>
      <c r="K25" s="89"/>
      <c r="L25" s="89"/>
      <c r="M25" s="187"/>
      <c r="N25" s="187"/>
    </row>
    <row r="26" spans="1:14" s="75" customFormat="1" ht="18" customHeight="1">
      <c r="A26" s="92"/>
      <c r="B26" s="87" t="s">
        <v>12</v>
      </c>
      <c r="C26" s="87"/>
      <c r="D26" s="105">
        <f>+IF(3!D22&lt;&gt;"",IF((1+OUT_3_Check!$O$4)*SUM(3!D19:D21)&lt;3!D22,1,IF((1-OUT_3_Check!$O$4)*SUM(3!D19:D21)&gt;3!D22,1,0)),IF(SUM(3!D19:D21)&lt;&gt;0,1,0))</f>
        <v>0</v>
      </c>
      <c r="E26" s="105">
        <f>+IF(3!E22&lt;&gt;"",IF((1+OUT_3_Check!$O$4)*SUM(3!E19:E21)&lt;3!E22,1,IF((1-OUT_3_Check!$O$4)*SUM(3!E19:E21)&gt;3!E22,1,0)),IF(SUM(3!E19:E21)&lt;&gt;0,1,0))</f>
        <v>0</v>
      </c>
      <c r="F26" s="105">
        <f>+IF(3!F22&lt;&gt;"",IF((1+OUT_3_Check!$O$4)*SUM(3!F19:F21)&lt;3!F22,1,IF((1-OUT_3_Check!$O$4)*SUM(3!F19:F21)&gt;3!F22,1,0)),IF(SUM(3!F19:F21)&lt;&gt;0,1,0))</f>
        <v>0</v>
      </c>
      <c r="G26" s="105">
        <f>+IF(3!G22&lt;&gt;"",IF((1+OUT_3_Check!$O$4)*SUM(3!G19:G21)&lt;3!G22,1,IF((1-OUT_3_Check!$O$4)*SUM(3!G19:G21)&gt;3!G22,1,0)),IF(SUM(3!G19:G21)&lt;&gt;0,1,0))</f>
        <v>0</v>
      </c>
      <c r="H26" s="105">
        <f>+IF(3!H22&lt;&gt;"",IF((1+OUT_3_Check!$O$4)*SUM(3!H19:H21)&lt;3!H22,1,IF((1-OUT_3_Check!$O$4)*SUM(3!H19:H21)&gt;3!H22,1,0)),IF(SUM(3!H19:H21)&lt;&gt;0,1,0))</f>
        <v>0</v>
      </c>
      <c r="I26" s="105">
        <f>+IF(3!I22&lt;&gt;"",IF((1+OUT_3_Check!$O$4)*SUM(3!I19:I21)&lt;3!I22,1,IF((1-OUT_3_Check!$O$4)*SUM(3!I19:I21)&gt;3!I22,1,0)),IF(SUM(3!I19:I21)&lt;&gt;0,1,0))</f>
        <v>0</v>
      </c>
      <c r="J26" s="116">
        <f>+IF(3!J22&lt;&gt;"",IF((1+OUT_3_Check!$O$4)*SUM(3!D22:I22)&lt;3!J22,1,IF((1-OUT_3_Check!$O$4)*SUM(3!D22:I22)&gt;3!J22,1,0)),IF(SUM(3!D22:I22)&lt;&gt;0,1,0))</f>
        <v>0</v>
      </c>
      <c r="K26" s="187"/>
      <c r="L26" s="187"/>
      <c r="M26" s="105">
        <f>+IF(3!M22&lt;&gt;"",IF((1+OUT_3_Check!$O$4)*SUM(3!M19:M21)&lt;3!M22,1,IF((1-OUT_3_Check!$O$4)*SUM(3!M19:M21)&gt;3!M22,1,0)),IF(SUM(3!M19:M21)&lt;&gt;0,1,0))</f>
        <v>0</v>
      </c>
      <c r="N26" s="105">
        <f>+IF(3!N22&lt;&gt;"",IF((1+OUT_3_Check!$O$4)*SUM(3!N19:N21)&lt;3!N22,1,IF((1-OUT_3_Check!$O$4)*SUM(3!N19:N21)&gt;3!N22,1,0)),IF(SUM(3!N19:N21)&lt;&gt;0,1,0))</f>
        <v>0</v>
      </c>
    </row>
    <row r="27" spans="1:14" s="75" customFormat="1" ht="18" customHeight="1">
      <c r="A27" s="92"/>
      <c r="B27" s="93"/>
      <c r="C27" s="93"/>
      <c r="D27" s="189"/>
      <c r="E27" s="189"/>
      <c r="F27" s="189"/>
      <c r="G27" s="189"/>
      <c r="H27" s="189"/>
      <c r="I27" s="189"/>
      <c r="J27" s="189"/>
      <c r="K27" s="189"/>
      <c r="L27" s="189"/>
      <c r="M27" s="189"/>
      <c r="N27" s="189"/>
    </row>
    <row r="28" spans="1:14" s="75" customFormat="1" ht="18" customHeight="1">
      <c r="A28" s="85"/>
      <c r="B28" s="81" t="s">
        <v>14</v>
      </c>
      <c r="C28" s="82"/>
      <c r="D28" s="188"/>
      <c r="E28" s="188"/>
      <c r="F28" s="188"/>
      <c r="G28" s="188"/>
      <c r="H28" s="188"/>
      <c r="I28" s="188"/>
      <c r="J28" s="188"/>
      <c r="K28" s="188"/>
      <c r="L28" s="188"/>
      <c r="M28" s="188"/>
      <c r="N28" s="188"/>
    </row>
    <row r="29" spans="1:14" s="75" customFormat="1" ht="18" customHeight="1">
      <c r="A29" s="85"/>
      <c r="B29" s="86" t="s">
        <v>107</v>
      </c>
      <c r="C29" s="87"/>
      <c r="D29" s="187"/>
      <c r="E29" s="187"/>
      <c r="F29" s="187"/>
      <c r="G29" s="187"/>
      <c r="H29" s="187"/>
      <c r="I29" s="187"/>
      <c r="J29" s="116">
        <f>+IF(3!J24&lt;&gt;"",IF((1+OUT_3_Check!$O$4)*SUM(3!D24:I24)&lt;3!J24,1,IF((1-OUT_3_Check!$O$4)*SUM(3!D24:I24)&gt;3!J24,1,0)),IF(SUM(3!D24:I24)&lt;&gt;0,1,0))</f>
        <v>0</v>
      </c>
      <c r="K29" s="89"/>
      <c r="L29" s="89"/>
      <c r="M29" s="187"/>
      <c r="N29" s="187"/>
    </row>
    <row r="30" spans="1:14" s="75" customFormat="1" ht="18" customHeight="1">
      <c r="A30" s="85"/>
      <c r="B30" s="86" t="s">
        <v>108</v>
      </c>
      <c r="C30" s="87"/>
      <c r="D30" s="187"/>
      <c r="E30" s="187"/>
      <c r="F30" s="187"/>
      <c r="G30" s="187"/>
      <c r="H30" s="187"/>
      <c r="I30" s="187"/>
      <c r="J30" s="116">
        <f>+IF(3!J25&lt;&gt;"",IF((1+OUT_3_Check!$O$4)*SUM(3!D25:I25)&lt;3!J25,1,IF((1-OUT_3_Check!$O$4)*SUM(3!D25:I25)&gt;3!J25,1,0)),IF(SUM(3!D25:I25)&lt;&gt;0,1,0))</f>
        <v>0</v>
      </c>
      <c r="K30" s="89"/>
      <c r="L30" s="89"/>
      <c r="M30" s="187"/>
      <c r="N30" s="187"/>
    </row>
    <row r="31" spans="1:14" s="75" customFormat="1" ht="18" customHeight="1">
      <c r="A31" s="80"/>
      <c r="B31" s="86" t="s">
        <v>109</v>
      </c>
      <c r="C31" s="87"/>
      <c r="D31" s="187"/>
      <c r="E31" s="187"/>
      <c r="F31" s="187"/>
      <c r="G31" s="187"/>
      <c r="H31" s="187"/>
      <c r="I31" s="187"/>
      <c r="J31" s="116">
        <f>+IF(3!J26&lt;&gt;"",IF((1+OUT_3_Check!$O$4)*SUM(3!D26:I26)&lt;3!J26,1,IF((1-OUT_3_Check!$O$4)*SUM(3!D26:I26)&gt;3!J26,1,0)),IF(SUM(3!D26:I26)&lt;&gt;0,1,0))</f>
        <v>0</v>
      </c>
      <c r="K31" s="89"/>
      <c r="L31" s="89"/>
      <c r="M31" s="187"/>
      <c r="N31" s="187"/>
    </row>
    <row r="32" spans="1:14" s="75" customFormat="1" ht="18" customHeight="1">
      <c r="A32" s="85"/>
      <c r="B32" s="87" t="s">
        <v>12</v>
      </c>
      <c r="C32" s="87"/>
      <c r="D32" s="105">
        <f>+IF(3!D27&lt;&gt;"",IF((1+OUT_3_Check!$O$4)*SUM(3!D24:D26)&lt;3!D27,1,IF((1-OUT_3_Check!$O$4)*SUM(3!D24:D26)&gt;3!D27,1,0)),IF(SUM(3!D24:D26)&lt;&gt;0,1,0))</f>
        <v>0</v>
      </c>
      <c r="E32" s="105">
        <f>+IF(3!E27&lt;&gt;"",IF((1+OUT_3_Check!$O$4)*SUM(3!E24:E26)&lt;3!E27,1,IF((1-OUT_3_Check!$O$4)*SUM(3!E24:E26)&gt;3!E27,1,0)),IF(SUM(3!E24:E26)&lt;&gt;0,1,0))</f>
        <v>0</v>
      </c>
      <c r="F32" s="105">
        <f>+IF(3!F27&lt;&gt;"",IF((1+OUT_3_Check!$O$4)*SUM(3!F24:F26)&lt;3!F27,1,IF((1-OUT_3_Check!$O$4)*SUM(3!F24:F26)&gt;3!F27,1,0)),IF(SUM(3!F24:F26)&lt;&gt;0,1,0))</f>
        <v>0</v>
      </c>
      <c r="G32" s="105">
        <f>+IF(3!G27&lt;&gt;"",IF((1+OUT_3_Check!$O$4)*SUM(3!G24:G26)&lt;3!G27,1,IF((1-OUT_3_Check!$O$4)*SUM(3!G24:G26)&gt;3!G27,1,0)),IF(SUM(3!G24:G26)&lt;&gt;0,1,0))</f>
        <v>0</v>
      </c>
      <c r="H32" s="105">
        <f>+IF(3!H27&lt;&gt;"",IF((1+OUT_3_Check!$O$4)*SUM(3!H24:H26)&lt;3!H27,1,IF((1-OUT_3_Check!$O$4)*SUM(3!H24:H26)&gt;3!H27,1,0)),IF(SUM(3!H24:H26)&lt;&gt;0,1,0))</f>
        <v>0</v>
      </c>
      <c r="I32" s="105">
        <f>+IF(3!I27&lt;&gt;"",IF((1+OUT_3_Check!$O$4)*SUM(3!I24:I26)&lt;3!I27,1,IF((1-OUT_3_Check!$O$4)*SUM(3!I24:I26)&gt;3!I27,1,0)),IF(SUM(3!I24:I26)&lt;&gt;0,1,0))</f>
        <v>0</v>
      </c>
      <c r="J32" s="116">
        <f>+IF(3!J27&lt;&gt;"",IF((1+OUT_3_Check!$O$4)*SUM(3!D27:I27)&lt;3!J27,1,IF((1-OUT_3_Check!$O$4)*SUM(3!D27:I27)&gt;3!J27,1,0)),IF(SUM(3!D27:I27)&lt;&gt;0,1,0))</f>
        <v>0</v>
      </c>
      <c r="K32" s="187"/>
      <c r="L32" s="187"/>
      <c r="M32" s="105">
        <f>+IF(3!M27&lt;&gt;"",IF((1+OUT_3_Check!$O$4)*SUM(3!M24:M26)&lt;3!M27,1,IF((1-OUT_3_Check!$O$4)*SUM(3!M24:M26)&gt;3!M27,1,0)),IF(SUM(3!M24:M26)&lt;&gt;0,1,0))</f>
        <v>0</v>
      </c>
      <c r="N32" s="105">
        <f>+IF(3!N27&lt;&gt;"",IF((1+OUT_3_Check!$O$4)*SUM(3!N24:N26)&lt;3!N27,1,IF((1-OUT_3_Check!$O$4)*SUM(3!N24:N26)&gt;3!N27,1,0)),IF(SUM(3!N24:N26)&lt;&gt;0,1,0))</f>
        <v>0</v>
      </c>
    </row>
    <row r="33" spans="1:14" s="75" customFormat="1" ht="18" customHeight="1">
      <c r="A33" s="85"/>
      <c r="B33" s="87"/>
      <c r="C33" s="87"/>
      <c r="D33" s="189"/>
      <c r="E33" s="189"/>
      <c r="F33" s="189"/>
      <c r="G33" s="189"/>
      <c r="H33" s="189"/>
      <c r="I33" s="189"/>
      <c r="J33" s="189"/>
      <c r="K33" s="189"/>
      <c r="L33" s="189"/>
      <c r="M33" s="189"/>
      <c r="N33" s="189"/>
    </row>
    <row r="34" spans="1:14" s="75" customFormat="1" ht="18" customHeight="1">
      <c r="A34" s="85"/>
      <c r="B34" s="87" t="s">
        <v>15</v>
      </c>
      <c r="C34" s="87"/>
      <c r="D34" s="113">
        <f>+IF(3!D28&lt;&gt;"",IF((1+OUT_3_Check!$O$4)*SUM(3!D27,3!D22)&lt;3!D28,1,IF((1-OUT_3_Check!$O$4)*SUM(3!D27,3!D22)&gt;3!D28,1,0)),IF(SUM(3!D27,3!D22)&lt;&gt;0,1,0))</f>
        <v>0</v>
      </c>
      <c r="E34" s="113">
        <f>+IF(3!E28&lt;&gt;"",IF((1+OUT_3_Check!$O$4)*SUM(3!E27,3!E22)&lt;3!E28,1,IF((1-OUT_3_Check!$O$4)*SUM(3!E27,3!E22)&gt;3!E28,1,0)),IF(SUM(3!E27,3!E22)&lt;&gt;0,1,0))</f>
        <v>0</v>
      </c>
      <c r="F34" s="113">
        <f>+IF(3!F28&lt;&gt;"",IF((1+OUT_3_Check!$O$4)*SUM(3!F27,3!F22)&lt;3!F28,1,IF((1-OUT_3_Check!$O$4)*SUM(3!F27,3!F22)&gt;3!F28,1,0)),IF(SUM(3!F27,3!F22)&lt;&gt;0,1,0))</f>
        <v>0</v>
      </c>
      <c r="G34" s="113">
        <f>+IF(3!G28&lt;&gt;"",IF((1+OUT_3_Check!$O$4)*SUM(3!G27,3!G22)&lt;3!G28,1,IF((1-OUT_3_Check!$O$4)*SUM(3!G27,3!G22)&gt;3!G28,1,0)),IF(SUM(3!G27,3!G22)&lt;&gt;0,1,0))</f>
        <v>0</v>
      </c>
      <c r="H34" s="113">
        <f>+IF(3!H28&lt;&gt;"",IF((1+OUT_3_Check!$O$4)*SUM(3!H27,3!H22)&lt;3!H28,1,IF((1-OUT_3_Check!$O$4)*SUM(3!H27,3!H22)&gt;3!H28,1,0)),IF(SUM(3!H27,3!H22)&lt;&gt;0,1,0))</f>
        <v>0</v>
      </c>
      <c r="I34" s="113">
        <f>+IF(3!I28&lt;&gt;"",IF((1+OUT_3_Check!$O$4)*SUM(3!I27,3!I22)&lt;3!I28,1,IF((1-OUT_3_Check!$O$4)*SUM(3!I27,3!I22)&gt;3!I28,1,0)),IF(SUM(3!I27,3!I22)&lt;&gt;0,1,0))</f>
        <v>0</v>
      </c>
      <c r="J34" s="113">
        <f>+IF(3!J28&lt;&gt;"",IF((1+OUT_3_Check!$O$4)*SUM(3!J27,3!J22)&lt;3!J28,1,IF((1-OUT_3_Check!$O$4)*SUM(3!J27,3!J22)&gt;3!J28,1,0)),IF(SUM(3!J27,3!J22)&lt;&gt;0,1,0))</f>
        <v>0</v>
      </c>
      <c r="K34" s="113">
        <f>+IF(3!K28&lt;&gt;"",IF((1+OUT_3_Check!$O$4)*SUM(3!K27,3!K22)&lt;3!K28,1,IF((1-OUT_3_Check!$O$4)*SUM(3!K27,3!K22)&gt;3!K28,1,0)),IF(SUM(3!K27,3!K22)&lt;&gt;0,1,0))</f>
        <v>0</v>
      </c>
      <c r="L34" s="113">
        <f>+IF(3!L28&lt;&gt;"",IF((1+OUT_3_Check!$O$4)*SUM(3!L27,3!L22)&lt;3!L28,1,IF((1-OUT_3_Check!$O$4)*SUM(3!L27,3!L22)&gt;3!L28,1,0)),IF(SUM(3!L27,3!L22)&lt;&gt;0,1,0))</f>
        <v>0</v>
      </c>
      <c r="M34" s="113">
        <f>+IF(3!M28&lt;&gt;"",IF((1+OUT_3_Check!$O$4)*SUM(3!M27,3!M22)&lt;3!M28,1,IF((1-OUT_3_Check!$O$4)*SUM(3!M27,3!M22)&gt;3!M28,1,0)),IF(SUM(3!M27,3!M22)&lt;&gt;0,1,0))</f>
        <v>0</v>
      </c>
      <c r="N34" s="113">
        <f>+IF(3!N28&lt;&gt;"",IF((1+OUT_3_Check!$O$4)*SUM(3!N27,3!N22)&lt;3!N28,1,IF((1-OUT_3_Check!$O$4)*SUM(3!N27,3!N22)&gt;3!N28,1,0)),IF(SUM(3!N27,3!N22)&lt;&gt;0,1,0))</f>
        <v>0</v>
      </c>
    </row>
    <row r="35" spans="1:14" s="75" customFormat="1" ht="18" customHeight="1">
      <c r="A35" s="85"/>
      <c r="B35" s="87"/>
      <c r="C35" s="87"/>
      <c r="D35" s="189"/>
      <c r="E35" s="189"/>
      <c r="F35" s="189"/>
      <c r="G35" s="189"/>
      <c r="H35" s="189"/>
      <c r="I35" s="189"/>
      <c r="J35" s="189"/>
      <c r="K35" s="189"/>
      <c r="L35" s="189"/>
      <c r="M35" s="189"/>
      <c r="N35" s="189"/>
    </row>
    <row r="36" spans="1:14" s="75" customFormat="1" ht="18" customHeight="1">
      <c r="A36" s="85"/>
      <c r="B36" s="81" t="s">
        <v>20</v>
      </c>
      <c r="C36" s="81"/>
      <c r="D36" s="115">
        <f>+IF(3!D29&lt;&gt;"",IF((1+OUT_3_Check!$O$4)*SUM(3!D16,3!D28)&lt;3!D29,1,IF((1-OUT_3_Check!$O$4)*SUM(3!D16,3!D28)&gt;3!D29,1,0)),IF(SUM(3!D16,3!D28)&lt;&gt;0,1,0))</f>
        <v>0</v>
      </c>
      <c r="E36" s="115">
        <f>+IF(3!E29&lt;&gt;"",IF((1+OUT_3_Check!$O$4)*SUM(3!E16,3!E28)&lt;3!E29,1,IF((1-OUT_3_Check!$O$4)*SUM(3!E16,3!E28)&gt;3!E29,1,0)),IF(SUM(3!E16,3!E28)&lt;&gt;0,1,0))</f>
        <v>0</v>
      </c>
      <c r="F36" s="115">
        <f>+IF(3!F29&lt;&gt;"",IF((1+OUT_3_Check!$O$4)*SUM(3!F16,3!F28)&lt;3!F29,1,IF((1-OUT_3_Check!$O$4)*SUM(3!F16,3!F28)&gt;3!F29,1,0)),IF(SUM(3!F16,3!F28)&lt;&gt;0,1,0))</f>
        <v>0</v>
      </c>
      <c r="G36" s="115">
        <f>+IF(3!G29&lt;&gt;"",IF((1+OUT_3_Check!$O$4)*SUM(3!G16,3!G28)&lt;3!G29,1,IF((1-OUT_3_Check!$O$4)*SUM(3!G16,3!G28)&gt;3!G29,1,0)),IF(SUM(3!G16,3!G28)&lt;&gt;0,1,0))</f>
        <v>0</v>
      </c>
      <c r="H36" s="115">
        <f>+IF(3!H29&lt;&gt;"",IF((1+OUT_3_Check!$O$4)*SUM(3!H16,3!H28)&lt;3!H29,1,IF((1-OUT_3_Check!$O$4)*SUM(3!H16,3!H28)&gt;3!H29,1,0)),IF(SUM(3!H16,3!H28)&lt;&gt;0,1,0))</f>
        <v>0</v>
      </c>
      <c r="I36" s="115">
        <f>+IF(3!I29&lt;&gt;"",IF((1+OUT_3_Check!$O$4)*SUM(3!I16,3!I28)&lt;3!I29,1,IF((1-OUT_3_Check!$O$4)*SUM(3!I16,3!I28)&gt;3!I29,1,0)),IF(SUM(3!I16,3!I28)&lt;&gt;0,1,0))</f>
        <v>0</v>
      </c>
      <c r="J36" s="115">
        <f>+IF(3!J29&lt;&gt;"",IF((1+OUT_3_Check!$O$4)*SUM(3!J16,3!J28)&lt;3!J29,1,IF((1-OUT_3_Check!$O$4)*SUM(3!J16,3!J28)&gt;3!J29,1,0)),IF(SUM(3!J16,3!J28)&lt;&gt;0,1,0))</f>
        <v>0</v>
      </c>
      <c r="K36" s="115">
        <f>+IF(3!K29&lt;&gt;"",IF((1+OUT_3_Check!$O$4)*SUM(3!K16,3!K28)&lt;3!K29,1,IF((1-OUT_3_Check!$O$4)*SUM(3!K16,3!K28)&gt;3!K29,1,0)),IF(SUM(3!K16,3!K28)&lt;&gt;0,1,0))</f>
        <v>0</v>
      </c>
      <c r="L36" s="115">
        <f>+IF(3!L29&lt;&gt;"",IF((1+OUT_3_Check!$O$4)*SUM(3!L16,3!L28)&lt;3!L29,1,IF((1-OUT_3_Check!$O$4)*SUM(3!L16,3!L28)&gt;3!L29,1,0)),IF(SUM(3!L16,3!L28)&lt;&gt;0,1,0))</f>
        <v>0</v>
      </c>
      <c r="M36" s="115">
        <f>+IF(3!M29&lt;&gt;"",IF((1+OUT_3_Check!$O$4)*SUM(3!M16,3!M28)&lt;3!M29,1,IF((1-OUT_3_Check!$O$4)*SUM(3!M16,3!M28)&gt;3!M29,1,0)),IF(SUM(3!M16,3!M28)&lt;&gt;0,1,0))</f>
        <v>0</v>
      </c>
      <c r="N36" s="115">
        <f>+IF(3!N29&lt;&gt;"",IF((1+OUT_3_Check!$O$4)*SUM(3!N16,3!N28)&lt;3!N29,1,IF((1-OUT_3_Check!$O$4)*SUM(3!N16,3!N28)&gt;3!N29,1,0)),IF(SUM(3!N16,3!N28)&lt;&gt;0,1,0))</f>
        <v>0</v>
      </c>
    </row>
    <row r="37" spans="1:14" s="75" customFormat="1" ht="18" customHeight="1">
      <c r="A37" s="92"/>
      <c r="B37" s="81" t="s">
        <v>25</v>
      </c>
      <c r="C37" s="81"/>
      <c r="D37" s="189"/>
      <c r="E37" s="189"/>
      <c r="F37" s="189"/>
      <c r="G37" s="189"/>
      <c r="H37" s="189"/>
      <c r="I37" s="189"/>
      <c r="J37" s="189"/>
      <c r="K37" s="189"/>
      <c r="L37" s="189"/>
      <c r="M37" s="189"/>
      <c r="N37" s="189"/>
    </row>
    <row r="38" spans="1:14" s="75" customFormat="1" ht="18" customHeight="1">
      <c r="A38" s="92"/>
      <c r="B38" s="87" t="s">
        <v>91</v>
      </c>
      <c r="C38" s="81"/>
      <c r="D38" s="187"/>
      <c r="E38" s="187"/>
      <c r="F38" s="187"/>
      <c r="G38" s="187"/>
      <c r="H38" s="187"/>
      <c r="I38" s="187"/>
      <c r="J38" s="187"/>
      <c r="K38" s="187"/>
      <c r="L38" s="187"/>
      <c r="M38" s="187"/>
      <c r="N38" s="187"/>
    </row>
    <row r="39" spans="1:14" s="75" customFormat="1" ht="18" customHeight="1">
      <c r="A39" s="95"/>
      <c r="B39" s="132" t="s">
        <v>92</v>
      </c>
      <c r="C39" s="97"/>
      <c r="D39" s="190"/>
      <c r="E39" s="190"/>
      <c r="F39" s="190"/>
      <c r="G39" s="190"/>
      <c r="H39" s="190"/>
      <c r="I39" s="190"/>
      <c r="J39" s="190"/>
      <c r="K39" s="190"/>
      <c r="L39" s="190"/>
      <c r="M39" s="190"/>
      <c r="N39" s="190"/>
    </row>
    <row r="40" spans="1:13" s="75" customFormat="1" ht="18" customHeight="1">
      <c r="A40" s="87" t="s">
        <v>55</v>
      </c>
      <c r="B40" s="87"/>
      <c r="C40" s="87"/>
      <c r="M40" s="98"/>
    </row>
    <row r="41" spans="1:13" s="75" customFormat="1" ht="18" customHeight="1">
      <c r="A41" s="87" t="s">
        <v>56</v>
      </c>
      <c r="B41" s="87"/>
      <c r="C41" s="87"/>
      <c r="E41" s="98"/>
      <c r="F41" s="98"/>
      <c r="G41" s="98"/>
      <c r="H41" s="98"/>
      <c r="I41" s="98"/>
      <c r="J41" s="98"/>
      <c r="K41" s="98"/>
      <c r="L41" s="98"/>
      <c r="M41" s="98"/>
    </row>
    <row r="42" s="75" customFormat="1" ht="18" customHeight="1">
      <c r="A42" s="87" t="s">
        <v>95</v>
      </c>
    </row>
    <row r="43" s="75" customFormat="1" ht="18" customHeight="1">
      <c r="A43" s="87" t="s">
        <v>81</v>
      </c>
    </row>
    <row r="44" s="71" customFormat="1" ht="18" customHeight="1">
      <c r="A44" s="135"/>
    </row>
    <row r="45" s="71" customFormat="1" ht="18" customHeight="1"/>
    <row r="46" s="71" customFormat="1" ht="18" customHeight="1"/>
  </sheetData>
  <sheetProtection/>
  <printOptions/>
  <pageMargins left="0.75" right="0.75" top="1" bottom="1" header="0.5" footer="0.5"/>
  <pageSetup fitToHeight="1" fitToWidth="1" horizontalDpi="600" verticalDpi="600" orientation="portrait" paperSize="9" scale="53" r:id="rId1"/>
</worksheet>
</file>

<file path=xl/worksheets/sheet9.xml><?xml version="1.0" encoding="utf-8"?>
<worksheet xmlns="http://schemas.openxmlformats.org/spreadsheetml/2006/main" xmlns:r="http://schemas.openxmlformats.org/officeDocument/2006/relationships">
  <sheetPr codeName="Sheet7">
    <outlinePr summaryBelow="0" summaryRight="0"/>
    <pageSetUpPr fitToPage="1"/>
  </sheetPr>
  <dimension ref="A1:O36"/>
  <sheetViews>
    <sheetView zoomScale="55" zoomScaleNormal="55" zoomScalePageLayoutView="0" workbookViewId="0" topLeftCell="A1">
      <pane xSplit="3" ySplit="11" topLeftCell="D12" activePane="bottomRight" state="frozen"/>
      <selection pane="topLeft" activeCell="B8" sqref="B8:M8"/>
      <selection pane="topRight" activeCell="B8" sqref="B8:M8"/>
      <selection pane="bottomLeft" activeCell="B8" sqref="B8:M8"/>
      <selection pane="bottomRight" activeCell="A1" sqref="A1"/>
    </sheetView>
  </sheetViews>
  <sheetFormatPr defaultColWidth="0" defaultRowHeight="12"/>
  <cols>
    <col min="1" max="1" width="3.00390625" style="35" customWidth="1"/>
    <col min="2" max="2" width="24.75390625" style="35" customWidth="1"/>
    <col min="3" max="3" width="36.75390625" style="35" customWidth="1"/>
    <col min="4" max="4" width="13.00390625" style="35" customWidth="1"/>
    <col min="5" max="5" width="14.625" style="35" customWidth="1"/>
    <col min="6" max="6" width="12.875" style="35" bestFit="1" customWidth="1"/>
    <col min="7" max="12" width="11.75390625" style="35" customWidth="1"/>
    <col min="13" max="13" width="12.75390625" style="35" customWidth="1"/>
    <col min="14" max="14" width="12.625" style="35" bestFit="1" customWidth="1"/>
    <col min="15" max="15" width="11.75390625" style="35" customWidth="1"/>
    <col min="16" max="24" width="9.125" style="35" customWidth="1"/>
    <col min="25" max="16384" width="0" style="35" hidden="1" customWidth="1"/>
  </cols>
  <sheetData>
    <row r="1" spans="1:15" s="5" customFormat="1" ht="18" customHeight="1">
      <c r="A1" s="1" t="s">
        <v>40</v>
      </c>
      <c r="B1" s="2"/>
      <c r="C1" s="2"/>
      <c r="D1" s="3"/>
      <c r="E1" s="3"/>
      <c r="F1" s="3"/>
      <c r="G1" s="3"/>
      <c r="H1" s="3"/>
      <c r="I1" s="3"/>
      <c r="J1" s="3"/>
      <c r="K1" s="3"/>
      <c r="L1" s="3"/>
      <c r="M1" s="3"/>
      <c r="N1" s="3"/>
      <c r="O1" s="4"/>
    </row>
    <row r="2" spans="2:15" s="5" customFormat="1" ht="24.75" customHeight="1">
      <c r="B2" s="380"/>
      <c r="C2" s="380"/>
      <c r="D2" s="397" t="s">
        <v>2</v>
      </c>
      <c r="E2" s="397"/>
      <c r="F2" s="397"/>
      <c r="G2" s="397"/>
      <c r="H2" s="397"/>
      <c r="I2" s="397"/>
      <c r="J2" s="397"/>
      <c r="K2" s="397"/>
      <c r="L2" s="397"/>
      <c r="M2" s="397"/>
      <c r="N2" s="397"/>
      <c r="O2" s="397"/>
    </row>
    <row r="3" spans="2:15" s="5" customFormat="1" ht="24.75" customHeight="1">
      <c r="B3" s="380"/>
      <c r="C3" s="380"/>
      <c r="D3" s="397" t="s">
        <v>3</v>
      </c>
      <c r="E3" s="397"/>
      <c r="F3" s="397"/>
      <c r="G3" s="397"/>
      <c r="H3" s="397"/>
      <c r="I3" s="397"/>
      <c r="J3" s="397"/>
      <c r="K3" s="397"/>
      <c r="L3" s="397"/>
      <c r="M3" s="397"/>
      <c r="N3" s="397"/>
      <c r="O3" s="397"/>
    </row>
    <row r="4" spans="2:15" s="5" customFormat="1" ht="24.75" customHeight="1">
      <c r="B4" s="375"/>
      <c r="C4" s="376"/>
      <c r="D4" s="397"/>
      <c r="E4" s="397"/>
      <c r="F4" s="397"/>
      <c r="G4" s="397"/>
      <c r="H4" s="397"/>
      <c r="I4" s="397"/>
      <c r="J4" s="397"/>
      <c r="K4" s="397"/>
      <c r="L4" s="397"/>
      <c r="M4" s="397"/>
      <c r="N4" s="397"/>
      <c r="O4" s="397"/>
    </row>
    <row r="5" spans="2:15" s="5" customFormat="1" ht="24.75" customHeight="1">
      <c r="B5" s="380"/>
      <c r="C5" s="380"/>
      <c r="D5" s="397" t="s">
        <v>41</v>
      </c>
      <c r="E5" s="397"/>
      <c r="F5" s="397"/>
      <c r="G5" s="397"/>
      <c r="H5" s="397"/>
      <c r="I5" s="397"/>
      <c r="J5" s="397"/>
      <c r="K5" s="397"/>
      <c r="L5" s="397"/>
      <c r="M5" s="397"/>
      <c r="N5" s="397"/>
      <c r="O5" s="397"/>
    </row>
    <row r="6" spans="2:15" s="5" customFormat="1" ht="24.75" customHeight="1">
      <c r="B6" s="400" t="s">
        <v>163</v>
      </c>
      <c r="C6" s="401"/>
      <c r="D6" s="397" t="s">
        <v>42</v>
      </c>
      <c r="E6" s="397"/>
      <c r="F6" s="397"/>
      <c r="G6" s="397"/>
      <c r="H6" s="397"/>
      <c r="I6" s="397"/>
      <c r="J6" s="397"/>
      <c r="K6" s="397"/>
      <c r="L6" s="397"/>
      <c r="M6" s="397"/>
      <c r="N6" s="397"/>
      <c r="O6" s="397"/>
    </row>
    <row r="7" spans="2:15" s="5" customFormat="1" ht="24.75" customHeight="1">
      <c r="B7" s="401"/>
      <c r="C7" s="401"/>
      <c r="D7" s="397" t="s">
        <v>152</v>
      </c>
      <c r="E7" s="397"/>
      <c r="F7" s="397"/>
      <c r="G7" s="397"/>
      <c r="H7" s="397"/>
      <c r="I7" s="397"/>
      <c r="J7" s="397"/>
      <c r="K7" s="397"/>
      <c r="L7" s="397"/>
      <c r="M7" s="397"/>
      <c r="N7" s="397"/>
      <c r="O7" s="397"/>
    </row>
    <row r="8" spans="2:15" s="5" customFormat="1" ht="24.75" customHeight="1">
      <c r="B8" s="381"/>
      <c r="C8" s="381"/>
      <c r="D8" s="399" t="s">
        <v>4</v>
      </c>
      <c r="E8" s="399"/>
      <c r="F8" s="399"/>
      <c r="G8" s="399"/>
      <c r="H8" s="399"/>
      <c r="I8" s="399"/>
      <c r="J8" s="399"/>
      <c r="K8" s="399"/>
      <c r="L8" s="399"/>
      <c r="M8" s="399"/>
      <c r="N8" s="399"/>
      <c r="O8" s="399"/>
    </row>
    <row r="9" spans="1:15" s="5" customFormat="1" ht="15" customHeight="1">
      <c r="A9" s="8"/>
      <c r="B9" s="329"/>
      <c r="C9" s="329"/>
      <c r="D9" s="6"/>
      <c r="E9" s="6"/>
      <c r="F9" s="6"/>
      <c r="G9" s="6"/>
      <c r="H9" s="106"/>
      <c r="I9" s="6"/>
      <c r="J9" s="6"/>
      <c r="K9" s="6"/>
      <c r="L9" s="6"/>
      <c r="M9" s="6"/>
      <c r="N9" s="6"/>
      <c r="O9" s="6"/>
    </row>
    <row r="10" spans="1:15" s="14" customFormat="1" ht="33.75" customHeight="1">
      <c r="A10" s="38"/>
      <c r="B10" s="39"/>
      <c r="C10" s="39"/>
      <c r="D10" s="40" t="s">
        <v>43</v>
      </c>
      <c r="E10" s="48"/>
      <c r="F10" s="41"/>
      <c r="G10" s="361" t="s">
        <v>44</v>
      </c>
      <c r="H10" s="48"/>
      <c r="I10" s="51"/>
      <c r="J10" s="361" t="s">
        <v>45</v>
      </c>
      <c r="K10" s="48"/>
      <c r="L10" s="51"/>
      <c r="M10" s="49" t="s">
        <v>35</v>
      </c>
      <c r="N10" s="197"/>
      <c r="O10" s="42"/>
    </row>
    <row r="11" spans="1:15" s="14" customFormat="1" ht="96.75" customHeight="1">
      <c r="A11" s="15"/>
      <c r="B11" s="16" t="s">
        <v>46</v>
      </c>
      <c r="C11" s="36"/>
      <c r="D11" s="45" t="s">
        <v>47</v>
      </c>
      <c r="E11" s="45" t="s">
        <v>48</v>
      </c>
      <c r="F11" s="382" t="s">
        <v>49</v>
      </c>
      <c r="G11" s="355" t="s">
        <v>47</v>
      </c>
      <c r="H11" s="45" t="s">
        <v>48</v>
      </c>
      <c r="I11" s="52" t="s">
        <v>49</v>
      </c>
      <c r="J11" s="355" t="s">
        <v>47</v>
      </c>
      <c r="K11" s="45" t="s">
        <v>48</v>
      </c>
      <c r="L11" s="52" t="s">
        <v>49</v>
      </c>
      <c r="M11" s="50" t="s">
        <v>47</v>
      </c>
      <c r="N11" s="45" t="s">
        <v>48</v>
      </c>
      <c r="O11" s="45" t="s">
        <v>49</v>
      </c>
    </row>
    <row r="12" spans="1:15" s="14" customFormat="1" ht="18" customHeight="1">
      <c r="A12" s="19"/>
      <c r="B12" s="20"/>
      <c r="C12" s="24"/>
      <c r="D12" s="320"/>
      <c r="E12" s="320"/>
      <c r="F12" s="383"/>
      <c r="G12" s="356"/>
      <c r="H12" s="320"/>
      <c r="I12" s="323"/>
      <c r="J12" s="356"/>
      <c r="K12" s="320"/>
      <c r="L12" s="323"/>
      <c r="M12" s="324"/>
      <c r="N12" s="322"/>
      <c r="O12" s="224"/>
    </row>
    <row r="13" spans="1:15" s="14" customFormat="1" ht="29.25" customHeight="1">
      <c r="A13" s="23"/>
      <c r="B13" s="415" t="s">
        <v>155</v>
      </c>
      <c r="C13" s="419"/>
      <c r="D13" s="300"/>
      <c r="E13" s="300"/>
      <c r="F13" s="384"/>
      <c r="G13" s="357"/>
      <c r="H13" s="300"/>
      <c r="I13" s="325"/>
      <c r="J13" s="357"/>
      <c r="K13" s="300"/>
      <c r="L13" s="325"/>
      <c r="M13" s="304">
        <v>77730.26942084225</v>
      </c>
      <c r="N13" s="302">
        <v>8220.427139279393</v>
      </c>
      <c r="O13" s="302">
        <v>3290.5</v>
      </c>
    </row>
    <row r="14" spans="1:15" s="340" customFormat="1" ht="30" customHeight="1">
      <c r="A14" s="351"/>
      <c r="B14" s="346" t="s">
        <v>156</v>
      </c>
      <c r="C14" s="336"/>
      <c r="D14" s="343"/>
      <c r="E14" s="343"/>
      <c r="F14" s="385"/>
      <c r="G14" s="358"/>
      <c r="H14" s="343"/>
      <c r="I14" s="352"/>
      <c r="J14" s="358"/>
      <c r="K14" s="343"/>
      <c r="L14" s="352"/>
      <c r="M14" s="353"/>
      <c r="N14" s="343"/>
      <c r="O14" s="343"/>
    </row>
    <row r="15" spans="1:15" s="14" customFormat="1" ht="18" customHeight="1">
      <c r="A15" s="26"/>
      <c r="B15" s="53" t="s">
        <v>107</v>
      </c>
      <c r="C15" s="24"/>
      <c r="D15" s="316">
        <v>37908.50287348556</v>
      </c>
      <c r="E15" s="316">
        <v>3641.5</v>
      </c>
      <c r="F15" s="386">
        <v>2320.5</v>
      </c>
      <c r="G15" s="359">
        <v>6809.865586819999</v>
      </c>
      <c r="H15" s="316">
        <v>78</v>
      </c>
      <c r="I15" s="318">
        <v>0</v>
      </c>
      <c r="J15" s="359">
        <v>3256.5426117307693</v>
      </c>
      <c r="K15" s="316">
        <v>81</v>
      </c>
      <c r="L15" s="318">
        <v>0</v>
      </c>
      <c r="M15" s="304">
        <f>+SUM(D15,G15,J15)</f>
        <v>47974.91107203633</v>
      </c>
      <c r="N15" s="302">
        <f>+SUM(E15,H15,K15)</f>
        <v>3800.5</v>
      </c>
      <c r="O15" s="302">
        <f>+SUM(F15,I15,L15)</f>
        <v>2320.5</v>
      </c>
    </row>
    <row r="16" spans="1:15" s="14" customFormat="1" ht="18" customHeight="1">
      <c r="A16" s="23"/>
      <c r="B16" s="53" t="s">
        <v>108</v>
      </c>
      <c r="C16" s="24"/>
      <c r="D16" s="316">
        <v>12680.215820830255</v>
      </c>
      <c r="E16" s="316">
        <v>1697</v>
      </c>
      <c r="F16" s="386">
        <v>298</v>
      </c>
      <c r="G16" s="359">
        <v>906</v>
      </c>
      <c r="H16" s="316">
        <v>22</v>
      </c>
      <c r="I16" s="318">
        <v>0</v>
      </c>
      <c r="J16" s="359">
        <v>842.630184</v>
      </c>
      <c r="K16" s="316">
        <v>24</v>
      </c>
      <c r="L16" s="318">
        <v>0</v>
      </c>
      <c r="M16" s="304">
        <f aca="true" t="shared" si="0" ref="M16:O17">+SUM(D16,G16,J16)</f>
        <v>14428.846004830255</v>
      </c>
      <c r="N16" s="302">
        <f>+SUM(E16,H16,K16)</f>
        <v>1743</v>
      </c>
      <c r="O16" s="302">
        <f>+SUM(F16,I16,L16)</f>
        <v>298</v>
      </c>
    </row>
    <row r="17" spans="1:15" s="14" customFormat="1" ht="18" customHeight="1">
      <c r="A17" s="19"/>
      <c r="B17" s="53" t="s">
        <v>109</v>
      </c>
      <c r="C17" s="24"/>
      <c r="D17" s="316">
        <v>8909.289939357906</v>
      </c>
      <c r="E17" s="316">
        <v>230.927139279392</v>
      </c>
      <c r="F17" s="386">
        <v>131</v>
      </c>
      <c r="G17" s="359">
        <v>1820.3427968400001</v>
      </c>
      <c r="H17" s="316">
        <v>839</v>
      </c>
      <c r="I17" s="318">
        <v>0</v>
      </c>
      <c r="J17" s="359">
        <v>6073.879607777752</v>
      </c>
      <c r="K17" s="316">
        <v>111</v>
      </c>
      <c r="L17" s="318">
        <v>0</v>
      </c>
      <c r="M17" s="304">
        <f t="shared" si="0"/>
        <v>16803.512343975657</v>
      </c>
      <c r="N17" s="302">
        <f>+SUM(E17,H17,K17)</f>
        <v>1180.9271392793921</v>
      </c>
      <c r="O17" s="302">
        <f t="shared" si="0"/>
        <v>131</v>
      </c>
    </row>
    <row r="18" spans="1:15" s="14" customFormat="1" ht="18" customHeight="1">
      <c r="A18" s="19"/>
      <c r="B18" s="24" t="s">
        <v>12</v>
      </c>
      <c r="C18" s="24"/>
      <c r="D18" s="302">
        <f>+SUM(D15:D17)</f>
        <v>59498.00863367372</v>
      </c>
      <c r="E18" s="302">
        <f aca="true" t="shared" si="1" ref="E18:K18">+SUM(E15:E17)</f>
        <v>5569.427139279392</v>
      </c>
      <c r="F18" s="387">
        <f t="shared" si="1"/>
        <v>2749.5</v>
      </c>
      <c r="G18" s="360">
        <f t="shared" si="1"/>
        <v>9536.20838366</v>
      </c>
      <c r="H18" s="302">
        <f t="shared" si="1"/>
        <v>939</v>
      </c>
      <c r="I18" s="305">
        <f>+SUM(I15:I17)</f>
        <v>0</v>
      </c>
      <c r="J18" s="360">
        <f>+SUM(J15:J17)</f>
        <v>10173.052403508522</v>
      </c>
      <c r="K18" s="302">
        <f t="shared" si="1"/>
        <v>216</v>
      </c>
      <c r="L18" s="305">
        <f>+SUM(L15:L17)</f>
        <v>0</v>
      </c>
      <c r="M18" s="304">
        <f>+SUM(M15:M17)</f>
        <v>79207.26942084225</v>
      </c>
      <c r="N18" s="302">
        <f>+SUM(N15:N17)</f>
        <v>6724.427139279393</v>
      </c>
      <c r="O18" s="302">
        <f>+SUM(O15:O17)</f>
        <v>2749.5</v>
      </c>
    </row>
    <row r="19" spans="1:15" s="340" customFormat="1" ht="30" customHeight="1">
      <c r="A19" s="342"/>
      <c r="B19" s="346" t="s">
        <v>157</v>
      </c>
      <c r="C19" s="336"/>
      <c r="D19" s="343"/>
      <c r="E19" s="343"/>
      <c r="F19" s="385"/>
      <c r="G19" s="358"/>
      <c r="H19" s="343"/>
      <c r="I19" s="352"/>
      <c r="J19" s="358"/>
      <c r="K19" s="343"/>
      <c r="L19" s="352"/>
      <c r="M19" s="353"/>
      <c r="N19" s="343"/>
      <c r="O19" s="343"/>
    </row>
    <row r="20" spans="1:15" s="14" customFormat="1" ht="18" customHeight="1">
      <c r="A20" s="19"/>
      <c r="B20" s="53" t="s">
        <v>107</v>
      </c>
      <c r="C20" s="24"/>
      <c r="D20" s="316">
        <v>289.76</v>
      </c>
      <c r="E20" s="316">
        <v>8914</v>
      </c>
      <c r="F20" s="386">
        <v>6004.772256465654</v>
      </c>
      <c r="G20" s="359">
        <v>540</v>
      </c>
      <c r="H20" s="316">
        <v>145</v>
      </c>
      <c r="I20" s="318">
        <v>0</v>
      </c>
      <c r="J20" s="359">
        <v>1148</v>
      </c>
      <c r="K20" s="316">
        <v>165</v>
      </c>
      <c r="L20" s="318">
        <v>0</v>
      </c>
      <c r="M20" s="304">
        <f>+SUM(D20,G20,J20)</f>
        <v>1977.76</v>
      </c>
      <c r="N20" s="302">
        <f>+SUM(E20,H20,K20)</f>
        <v>9224</v>
      </c>
      <c r="O20" s="302">
        <f>+SUM(F20,I20,L20)</f>
        <v>6004.772256465654</v>
      </c>
    </row>
    <row r="21" spans="1:15" s="14" customFormat="1" ht="18" customHeight="1">
      <c r="A21" s="23"/>
      <c r="B21" s="53" t="s">
        <v>108</v>
      </c>
      <c r="C21" s="24"/>
      <c r="D21" s="316">
        <v>2</v>
      </c>
      <c r="E21" s="316">
        <v>660</v>
      </c>
      <c r="F21" s="386">
        <v>1972</v>
      </c>
      <c r="G21" s="359">
        <v>0</v>
      </c>
      <c r="H21" s="316">
        <v>0</v>
      </c>
      <c r="I21" s="318">
        <v>0</v>
      </c>
      <c r="J21" s="359">
        <v>0</v>
      </c>
      <c r="K21" s="316">
        <v>0</v>
      </c>
      <c r="L21" s="318">
        <v>0</v>
      </c>
      <c r="M21" s="304">
        <f>+SUM(D21,G21,J21)</f>
        <v>2</v>
      </c>
      <c r="N21" s="302">
        <f aca="true" t="shared" si="2" ref="N21:O23">+SUM(E21,H21,K21)</f>
        <v>660</v>
      </c>
      <c r="O21" s="302">
        <f t="shared" si="2"/>
        <v>1972</v>
      </c>
    </row>
    <row r="22" spans="1:15" s="14" customFormat="1" ht="18" customHeight="1">
      <c r="A22" s="23"/>
      <c r="B22" s="53" t="s">
        <v>109</v>
      </c>
      <c r="C22" s="24"/>
      <c r="D22" s="316">
        <v>215</v>
      </c>
      <c r="E22" s="316">
        <v>3275</v>
      </c>
      <c r="F22" s="386">
        <v>1943</v>
      </c>
      <c r="G22" s="359">
        <v>1180</v>
      </c>
      <c r="H22" s="316">
        <v>160</v>
      </c>
      <c r="I22" s="318">
        <v>0</v>
      </c>
      <c r="J22" s="359">
        <v>572</v>
      </c>
      <c r="K22" s="316">
        <v>18</v>
      </c>
      <c r="L22" s="318">
        <v>0</v>
      </c>
      <c r="M22" s="304">
        <f>+SUM(D22,G22,J22)</f>
        <v>1967</v>
      </c>
      <c r="N22" s="302">
        <f t="shared" si="2"/>
        <v>3453</v>
      </c>
      <c r="O22" s="302">
        <f t="shared" si="2"/>
        <v>1943</v>
      </c>
    </row>
    <row r="23" spans="1:15" s="14" customFormat="1" ht="18" customHeight="1">
      <c r="A23" s="23"/>
      <c r="B23" s="24" t="s">
        <v>12</v>
      </c>
      <c r="C23" s="24"/>
      <c r="D23" s="302">
        <f aca="true" t="shared" si="3" ref="D23:L23">+SUM(D20:D22)</f>
        <v>506.76</v>
      </c>
      <c r="E23" s="302">
        <f t="shared" si="3"/>
        <v>12849</v>
      </c>
      <c r="F23" s="387">
        <f t="shared" si="3"/>
        <v>9919.772256465654</v>
      </c>
      <c r="G23" s="360">
        <f t="shared" si="3"/>
        <v>1720</v>
      </c>
      <c r="H23" s="302">
        <f t="shared" si="3"/>
        <v>305</v>
      </c>
      <c r="I23" s="305">
        <f t="shared" si="3"/>
        <v>0</v>
      </c>
      <c r="J23" s="360">
        <f t="shared" si="3"/>
        <v>1720</v>
      </c>
      <c r="K23" s="302">
        <f t="shared" si="3"/>
        <v>183</v>
      </c>
      <c r="L23" s="305">
        <f t="shared" si="3"/>
        <v>0</v>
      </c>
      <c r="M23" s="304">
        <f>+SUM(D23,G23,J23)</f>
        <v>3946.76</v>
      </c>
      <c r="N23" s="302">
        <f t="shared" si="2"/>
        <v>13337</v>
      </c>
      <c r="O23" s="302">
        <f t="shared" si="2"/>
        <v>9919.772256465654</v>
      </c>
    </row>
    <row r="24" spans="1:15" s="340" customFormat="1" ht="30" customHeight="1">
      <c r="A24" s="342"/>
      <c r="B24" s="346" t="s">
        <v>158</v>
      </c>
      <c r="C24" s="336"/>
      <c r="D24" s="343"/>
      <c r="E24" s="343"/>
      <c r="F24" s="385"/>
      <c r="G24" s="358"/>
      <c r="H24" s="343"/>
      <c r="I24" s="352"/>
      <c r="J24" s="358"/>
      <c r="K24" s="343"/>
      <c r="L24" s="352"/>
      <c r="M24" s="353"/>
      <c r="N24" s="343"/>
      <c r="O24" s="343"/>
    </row>
    <row r="25" spans="1:15" s="14" customFormat="1" ht="18" customHeight="1">
      <c r="A25" s="26"/>
      <c r="B25" s="53" t="s">
        <v>107</v>
      </c>
      <c r="C25" s="24"/>
      <c r="D25" s="316">
        <v>0</v>
      </c>
      <c r="E25" s="316">
        <v>0</v>
      </c>
      <c r="F25" s="386">
        <v>0</v>
      </c>
      <c r="G25" s="359">
        <v>134.80100199999998</v>
      </c>
      <c r="H25" s="316">
        <v>0</v>
      </c>
      <c r="I25" s="318">
        <v>0</v>
      </c>
      <c r="J25" s="359">
        <v>61.801002</v>
      </c>
      <c r="K25" s="316">
        <v>0</v>
      </c>
      <c r="L25" s="318">
        <v>0</v>
      </c>
      <c r="M25" s="304">
        <f aca="true" t="shared" si="4" ref="M25:O26">+SUM(D25,G25,J25)</f>
        <v>196.60200399999997</v>
      </c>
      <c r="N25" s="302">
        <f t="shared" si="4"/>
        <v>0</v>
      </c>
      <c r="O25" s="302">
        <f t="shared" si="4"/>
        <v>0</v>
      </c>
    </row>
    <row r="26" spans="1:15" s="14" customFormat="1" ht="18" customHeight="1">
      <c r="A26" s="26"/>
      <c r="B26" s="53" t="s">
        <v>108</v>
      </c>
      <c r="C26" s="24"/>
      <c r="D26" s="316">
        <v>0</v>
      </c>
      <c r="E26" s="316">
        <v>0</v>
      </c>
      <c r="F26" s="386">
        <v>0</v>
      </c>
      <c r="G26" s="359">
        <v>13</v>
      </c>
      <c r="H26" s="316">
        <v>0</v>
      </c>
      <c r="I26" s="318">
        <v>0</v>
      </c>
      <c r="J26" s="359">
        <v>21</v>
      </c>
      <c r="K26" s="316">
        <v>0</v>
      </c>
      <c r="L26" s="318">
        <v>0</v>
      </c>
      <c r="M26" s="304">
        <f t="shared" si="4"/>
        <v>34</v>
      </c>
      <c r="N26" s="302">
        <f t="shared" si="4"/>
        <v>0</v>
      </c>
      <c r="O26" s="302">
        <f t="shared" si="4"/>
        <v>0</v>
      </c>
    </row>
    <row r="27" spans="1:15" s="14" customFormat="1" ht="18" customHeight="1">
      <c r="A27" s="26"/>
      <c r="B27" s="53" t="s">
        <v>109</v>
      </c>
      <c r="C27" s="24"/>
      <c r="D27" s="316">
        <v>18</v>
      </c>
      <c r="E27" s="316">
        <v>0</v>
      </c>
      <c r="F27" s="386">
        <v>0</v>
      </c>
      <c r="G27" s="359">
        <v>79</v>
      </c>
      <c r="H27" s="316">
        <v>0</v>
      </c>
      <c r="I27" s="318">
        <v>0</v>
      </c>
      <c r="J27" s="359">
        <v>148</v>
      </c>
      <c r="K27" s="316">
        <v>0</v>
      </c>
      <c r="L27" s="318">
        <v>0</v>
      </c>
      <c r="M27" s="304">
        <f aca="true" t="shared" si="5" ref="M27:O28">+SUM(D27,G27,J27)</f>
        <v>245</v>
      </c>
      <c r="N27" s="302">
        <f t="shared" si="5"/>
        <v>0</v>
      </c>
      <c r="O27" s="302">
        <f t="shared" si="5"/>
        <v>0</v>
      </c>
    </row>
    <row r="28" spans="1:15" s="22" customFormat="1" ht="18" customHeight="1">
      <c r="A28" s="28"/>
      <c r="B28" s="37" t="s">
        <v>12</v>
      </c>
      <c r="C28" s="37"/>
      <c r="D28" s="302">
        <f aca="true" t="shared" si="6" ref="D28:L28">+SUM(D25:D27)</f>
        <v>18</v>
      </c>
      <c r="E28" s="302">
        <f t="shared" si="6"/>
        <v>0</v>
      </c>
      <c r="F28" s="387">
        <f t="shared" si="6"/>
        <v>0</v>
      </c>
      <c r="G28" s="362">
        <f t="shared" si="6"/>
        <v>226.80100199999998</v>
      </c>
      <c r="H28" s="303">
        <f t="shared" si="6"/>
        <v>0</v>
      </c>
      <c r="I28" s="315">
        <f t="shared" si="6"/>
        <v>0</v>
      </c>
      <c r="J28" s="362">
        <f t="shared" si="6"/>
        <v>230.80100199999998</v>
      </c>
      <c r="K28" s="303">
        <f t="shared" si="6"/>
        <v>0</v>
      </c>
      <c r="L28" s="315">
        <f t="shared" si="6"/>
        <v>0</v>
      </c>
      <c r="M28" s="304">
        <f t="shared" si="5"/>
        <v>475.60200399999997</v>
      </c>
      <c r="N28" s="302">
        <f t="shared" si="5"/>
        <v>0</v>
      </c>
      <c r="O28" s="302">
        <f t="shared" si="5"/>
        <v>0</v>
      </c>
    </row>
    <row r="29" spans="1:15" s="10" customFormat="1" ht="39" customHeight="1">
      <c r="A29" s="420"/>
      <c r="B29" s="420"/>
      <c r="C29" s="420"/>
      <c r="D29" s="420"/>
      <c r="E29" s="420"/>
      <c r="F29" s="420"/>
      <c r="G29" s="420"/>
      <c r="H29" s="420"/>
      <c r="I29" s="420"/>
      <c r="J29" s="420"/>
      <c r="K29" s="420"/>
      <c r="L29" s="420"/>
      <c r="M29" s="420"/>
      <c r="N29" s="420"/>
      <c r="O29" s="420"/>
    </row>
    <row r="30" s="10" customFormat="1" ht="12" customHeight="1"/>
    <row r="31" ht="18">
      <c r="O31" s="354"/>
    </row>
    <row r="32" ht="18">
      <c r="O32" s="354"/>
    </row>
    <row r="33" ht="18">
      <c r="O33" s="354"/>
    </row>
    <row r="34" ht="18">
      <c r="O34" s="354"/>
    </row>
    <row r="35" ht="18">
      <c r="O35" s="354"/>
    </row>
    <row r="36" ht="18">
      <c r="O36" s="354"/>
    </row>
  </sheetData>
  <sheetProtection formatCells="0" formatColumns="0" formatRows="0"/>
  <mergeCells count="9">
    <mergeCell ref="B13:C13"/>
    <mergeCell ref="A29:O29"/>
    <mergeCell ref="D7:O7"/>
    <mergeCell ref="D8:O8"/>
    <mergeCell ref="B6:C7"/>
    <mergeCell ref="D2:O2"/>
    <mergeCell ref="D3:O4"/>
    <mergeCell ref="D5:O5"/>
    <mergeCell ref="D6:O6"/>
  </mergeCells>
  <conditionalFormatting sqref="B6:C7">
    <cfRule type="expression" priority="2" dxfId="10" stopIfTrue="1">
      <formula>COUNTA($D$13:$O$28)&lt;&gt;COUNTIF($D$13:$O$28,"&gt;=0")</formula>
    </cfRule>
  </conditionalFormatting>
  <conditionalFormatting sqref="M13:O13 D25:O28 D20:O23 D15:O18">
    <cfRule type="expression" priority="3" dxfId="0" stopIfTrue="1">
      <formula>AND(D13&lt;&gt;"",OR(D13&lt;0,NOT(ISNUMBER(D13))))</formula>
    </cfRule>
  </conditionalFormatting>
  <printOptions/>
  <pageMargins left="0.75" right="0.75" top="1" bottom="1" header="0.5" footer="0.5"/>
  <pageSetup fitToHeight="1" fitToWidth="1" horizontalDpi="600" verticalDpi="600" orientation="portrait" paperSize="9" scale="43" r:id="rId1"/>
  <headerFooter alignWithMargins="0">
    <oddFooter>&amp;C2010 Triennial Central Bank Survey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BIS-BRI-BIZ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forms for the Triennial Central Bank Survey</dc:title>
  <dc:subject/>
  <dc:creator>Carlos Mallo</dc:creator>
  <cp:keywords>Triennial  Survey, Amounts outstanding, BIS</cp:keywords>
  <dc:description>Report forms for the Triennial Central Bank Survey, 2010 ( Amounts outstanding )</dc:description>
  <cp:lastModifiedBy>pveakpe</cp:lastModifiedBy>
  <cp:lastPrinted>2010-11-12T14:14:03Z</cp:lastPrinted>
  <dcterms:created xsi:type="dcterms:W3CDTF">2000-03-23T14:24:07Z</dcterms:created>
  <dcterms:modified xsi:type="dcterms:W3CDTF">2010-11-12T14:17:12Z</dcterms:modified>
  <cp:category>Reporting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